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5" i="1"/>
  <c r="K16" i="1"/>
  <c r="K17" i="1"/>
  <c r="K9" i="1"/>
  <c r="I11" i="1"/>
  <c r="I12" i="1"/>
  <c r="I13" i="1"/>
  <c r="I15" i="1"/>
  <c r="I16" i="1"/>
  <c r="I17" i="1"/>
  <c r="I9" i="1"/>
  <c r="G10" i="1"/>
  <c r="G11" i="1"/>
  <c r="G12" i="1"/>
  <c r="G13" i="1"/>
  <c r="G15" i="1"/>
  <c r="G16" i="1"/>
  <c r="G17" i="1"/>
  <c r="G9" i="1"/>
  <c r="E10" i="1"/>
  <c r="E11" i="1"/>
  <c r="E12" i="1"/>
  <c r="E13" i="1"/>
  <c r="E14" i="1"/>
  <c r="E15" i="1"/>
  <c r="E16" i="1"/>
  <c r="E17" i="1"/>
  <c r="C10" i="1"/>
  <c r="C11" i="1"/>
  <c r="C12" i="1"/>
  <c r="C13" i="1"/>
  <c r="C15" i="1"/>
  <c r="C16" i="1"/>
  <c r="C9" i="1"/>
  <c r="L10" i="1"/>
  <c r="L17" i="1"/>
  <c r="L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6" i="1"/>
  <c r="L15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K6" i="1"/>
  <c r="I6" i="1"/>
  <c r="E6" i="1"/>
  <c r="L5" i="1"/>
  <c r="K5" i="1"/>
  <c r="I5" i="1"/>
  <c r="G5" i="1"/>
  <c r="E5" i="1"/>
  <c r="C5" i="1"/>
  <c r="L4" i="1"/>
  <c r="K4" i="1"/>
  <c r="I4" i="1"/>
  <c r="G4" i="1"/>
  <c r="E4" i="1"/>
  <c r="C4" i="1"/>
  <c r="L18" i="1" l="1"/>
  <c r="L7" i="1"/>
  <c r="L35" i="1"/>
  <c r="L31" i="1"/>
  <c r="L24" i="1"/>
</calcChain>
</file>

<file path=xl/sharedStrings.xml><?xml version="1.0" encoding="utf-8"?>
<sst xmlns="http://schemas.openxmlformats.org/spreadsheetml/2006/main" count="555" uniqueCount="86">
  <si>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</si>
  <si>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</si>
  <si>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</si>
  <si>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</si>
  <si>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</si>
  <si>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</si>
  <si>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</si>
  <si>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</si>
  <si>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</si>
  <si>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</si>
  <si>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</si>
  <si>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</si>
  <si>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</si>
  <si>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</si>
  <si>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</si>
  <si>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</si>
  <si>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</si>
  <si>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</si>
  <si>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</si>
  <si>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</si>
  <si>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</si>
  <si>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</si>
  <si>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</si>
  <si>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</si>
  <si>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</si>
  <si>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</si>
  <si>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</si>
  <si>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</si>
  <si>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</si>
  <si>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</si>
  <si>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</si>
  <si>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</si>
  <si>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</si>
  <si>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</si>
  <si>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CADD Technology
Student Characteristics</t>
  </si>
  <si>
    <t>Program</t>
  </si>
  <si>
    <t>Term</t>
  </si>
  <si>
    <t>Success Rate</t>
  </si>
  <si>
    <t>--</t>
  </si>
  <si>
    <t>Course</t>
  </si>
  <si>
    <t>CADD Technology
Success and Retention Rates by Course</t>
  </si>
  <si>
    <t>CADD Technology</t>
  </si>
  <si>
    <t>CADD-115 : Engineering Graphics</t>
  </si>
  <si>
    <t>CADD-120 : Intro to CAD and Design</t>
  </si>
  <si>
    <t>CADD-125 : 3D Solid Modeling</t>
  </si>
  <si>
    <t>CADD-126 : Electronic Drafting</t>
  </si>
  <si>
    <t>CADD-127 : Survey Drafting Technology</t>
  </si>
  <si>
    <t>CADD-128 : Dimensioning and Tolerancing</t>
  </si>
  <si>
    <t>CADD-131 : Architectural CAD &amp; Design</t>
  </si>
  <si>
    <t>CADD-133 : Adv Architectural CAD Design</t>
  </si>
  <si>
    <t>CADD-200 : Intro to CAD Landscape Design</t>
  </si>
  <si>
    <t>CADD-201 : Advanced CAD Landscape Design</t>
  </si>
  <si>
    <t>On-Campus</t>
  </si>
  <si>
    <t>Less Than 50%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</si>
  <si>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</si>
  <si>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</si>
  <si>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</si>
  <si>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</si>
  <si>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</si>
  <si>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</si>
  <si>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</si>
  <si>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</si>
  <si>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</si>
  <si>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</si>
  <si>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</si>
  <si>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</si>
  <si>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</si>
  <si>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</si>
  <si>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</si>
  <si>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</si>
  <si>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</si>
  <si>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</si>
  <si>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</si>
  <si>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</si>
  <si>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</si>
  <si>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</si>
  <si>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Degrees Awarded</t>
  </si>
  <si>
    <t>Location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</si>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</sst>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wrapText="1"/>
    </xf>
    <xf numFmtId="9" fontId="0" fillId="0" borderId="0" xfId="0" applyNumberFormat="1"/>
    <xf numFmtId="2" fontId="2" fillId="2" borderId="2" xfId="0" applyNumberFormat="1" applyFont="1" applyFill="1" applyBorder="1" applyAlignment="1">
      <alignment horizontal="center" wrapText="1"/>
    </xf>
    <xf numFmtId="2" fontId="0" fillId="0" borderId="0" xfId="0" applyNumberFormat="1"/>
    <xf numFmtId="9" fontId="0" fillId="4" borderId="2" xfId="1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A3" sqref="A1:A1048576"/>
    </sheetView>
  </sheetViews>
  <sheetFormatPr defaultRowHeight="15" x14ac:dyDescent="0.25"/>
  <cols>
    <col min="1" max="1" width="30" style="51" customWidth="1"/>
    <col min="2" max="12" width="8.28515625" style="27" customWidth="1"/>
  </cols>
  <sheetData>
    <row r="1" spans="1:12" x14ac:dyDescent="0.25">
      <c r="A1" s="60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30" x14ac:dyDescent="0.25">
      <c r="A3" s="53" t="s">
        <v>0</v>
      </c>
      <c r="B3" s="63" t="s">
        <v>1</v>
      </c>
      <c r="C3" s="63"/>
      <c r="D3" s="63" t="s">
        <v>2</v>
      </c>
      <c r="E3" s="63"/>
      <c r="F3" s="63" t="s">
        <v>3</v>
      </c>
      <c r="G3" s="63"/>
      <c r="H3" s="63" t="s">
        <v>4</v>
      </c>
      <c r="I3" s="63"/>
      <c r="J3" s="63" t="s">
        <v>5</v>
      </c>
      <c r="K3" s="63"/>
      <c r="L3" s="20" t="s">
        <v>6</v>
      </c>
    </row>
    <row r="4" spans="1:12" x14ac:dyDescent="0.25">
      <c r="A4" s="50" t="s">
        <v>7</v>
      </c>
      <c r="B4" s="21">
        <v>18</v>
      </c>
      <c r="C4" s="22">
        <f>B4/266</f>
        <v>6.7669172932330823E-2</v>
      </c>
      <c r="D4" s="21">
        <v>21</v>
      </c>
      <c r="E4" s="22">
        <f>D4/326</f>
        <v>6.4417177914110432E-2</v>
      </c>
      <c r="F4" s="21">
        <v>14</v>
      </c>
      <c r="G4" s="22">
        <f>F4/299</f>
        <v>4.6822742474916385E-2</v>
      </c>
      <c r="H4" s="21">
        <v>16</v>
      </c>
      <c r="I4" s="22">
        <f>H4/258</f>
        <v>6.2015503875968991E-2</v>
      </c>
      <c r="J4" s="21">
        <v>22</v>
      </c>
      <c r="K4" s="22">
        <f t="shared" ref="K4" si="0">J4/272</f>
        <v>8.0882352941176475E-2</v>
      </c>
      <c r="L4" s="22">
        <f>(J4-B4)/B4</f>
        <v>0.22222222222222221</v>
      </c>
    </row>
    <row r="5" spans="1:12" x14ac:dyDescent="0.25">
      <c r="A5" s="50" t="s">
        <v>8</v>
      </c>
      <c r="B5" s="21">
        <v>93</v>
      </c>
      <c r="C5" s="22">
        <f t="shared" ref="C5" si="1">B5/266</f>
        <v>0.34962406015037595</v>
      </c>
      <c r="D5" s="21">
        <v>88</v>
      </c>
      <c r="E5" s="22">
        <f t="shared" ref="E5:E6" si="2">D5/326</f>
        <v>0.26993865030674846</v>
      </c>
      <c r="F5" s="21">
        <v>80</v>
      </c>
      <c r="G5" s="22">
        <f t="shared" ref="G5" si="3">F5/299</f>
        <v>0.26755852842809363</v>
      </c>
      <c r="H5" s="21">
        <v>70</v>
      </c>
      <c r="I5" s="22">
        <f t="shared" ref="I5:I6" si="4">H5/258</f>
        <v>0.27131782945736432</v>
      </c>
      <c r="J5" s="21">
        <v>53</v>
      </c>
      <c r="K5" s="22">
        <f>J5/272</f>
        <v>0.19485294117647059</v>
      </c>
      <c r="L5" s="22">
        <f t="shared" ref="L5:L7" si="5">(J5-B5)/B5</f>
        <v>-0.43010752688172044</v>
      </c>
    </row>
    <row r="6" spans="1:12" x14ac:dyDescent="0.25">
      <c r="A6" s="50" t="s">
        <v>9</v>
      </c>
      <c r="B6" s="23" t="s">
        <v>38</v>
      </c>
      <c r="C6" s="24" t="s">
        <v>38</v>
      </c>
      <c r="D6" s="21">
        <v>1</v>
      </c>
      <c r="E6" s="22">
        <f t="shared" si="2"/>
        <v>3.0674846625766872E-3</v>
      </c>
      <c r="F6" s="23" t="s">
        <v>38</v>
      </c>
      <c r="G6" s="24" t="s">
        <v>38</v>
      </c>
      <c r="H6" s="21">
        <v>1</v>
      </c>
      <c r="I6" s="22">
        <f t="shared" si="4"/>
        <v>3.875968992248062E-3</v>
      </c>
      <c r="J6" s="21">
        <v>2</v>
      </c>
      <c r="K6" s="22">
        <f t="shared" ref="K6" si="6">J6/272</f>
        <v>7.3529411764705881E-3</v>
      </c>
      <c r="L6" s="22">
        <f>(J6-D6)/D6</f>
        <v>1</v>
      </c>
    </row>
    <row r="7" spans="1:12" x14ac:dyDescent="0.25">
      <c r="A7" s="56" t="s">
        <v>10</v>
      </c>
      <c r="B7" s="21">
        <f>SUM(B4:B6)</f>
        <v>111</v>
      </c>
      <c r="C7" s="22">
        <f>B7/111</f>
        <v>1</v>
      </c>
      <c r="D7" s="21">
        <f t="shared" ref="D7:H7" si="7">SUM(D4:D6)</f>
        <v>110</v>
      </c>
      <c r="E7" s="22">
        <f>D7/110</f>
        <v>1</v>
      </c>
      <c r="F7" s="21">
        <f t="shared" si="7"/>
        <v>94</v>
      </c>
      <c r="G7" s="22">
        <f>F7/94</f>
        <v>1</v>
      </c>
      <c r="H7" s="21">
        <f t="shared" si="7"/>
        <v>87</v>
      </c>
      <c r="I7" s="22">
        <f>H7/87</f>
        <v>1</v>
      </c>
      <c r="J7" s="21">
        <f>SUM(J4:J6)</f>
        <v>77</v>
      </c>
      <c r="K7" s="22">
        <f>J7/77</f>
        <v>1</v>
      </c>
      <c r="L7" s="22">
        <f t="shared" si="5"/>
        <v>-0.30630630630630629</v>
      </c>
    </row>
    <row r="8" spans="1:12" ht="30" x14ac:dyDescent="0.25">
      <c r="A8" s="53" t="s">
        <v>11</v>
      </c>
      <c r="B8" s="63" t="s">
        <v>1</v>
      </c>
      <c r="C8" s="63"/>
      <c r="D8" s="63" t="s">
        <v>2</v>
      </c>
      <c r="E8" s="63"/>
      <c r="F8" s="63" t="s">
        <v>3</v>
      </c>
      <c r="G8" s="63"/>
      <c r="H8" s="63" t="s">
        <v>4</v>
      </c>
      <c r="I8" s="63"/>
      <c r="J8" s="63" t="s">
        <v>5</v>
      </c>
      <c r="K8" s="63"/>
      <c r="L8" s="20" t="s">
        <v>6</v>
      </c>
    </row>
    <row r="9" spans="1:12" x14ac:dyDescent="0.25">
      <c r="A9" s="50" t="s">
        <v>12</v>
      </c>
      <c r="B9" s="21">
        <v>4</v>
      </c>
      <c r="C9" s="22">
        <f>B9/111</f>
        <v>3.6036036036036036E-2</v>
      </c>
      <c r="D9" s="23" t="s">
        <v>38</v>
      </c>
      <c r="E9" s="24" t="s">
        <v>38</v>
      </c>
      <c r="F9" s="21">
        <v>1</v>
      </c>
      <c r="G9" s="22">
        <f>F9/94</f>
        <v>1.0638297872340425E-2</v>
      </c>
      <c r="H9" s="21">
        <v>2</v>
      </c>
      <c r="I9" s="22">
        <f>H9/87</f>
        <v>2.2988505747126436E-2</v>
      </c>
      <c r="J9" s="21">
        <v>2</v>
      </c>
      <c r="K9" s="22">
        <f>J9/77</f>
        <v>2.5974025974025976E-2</v>
      </c>
      <c r="L9" s="22">
        <f t="shared" ref="L9:L18" si="8">(J9-B9)/B9</f>
        <v>-0.5</v>
      </c>
    </row>
    <row r="10" spans="1:12" x14ac:dyDescent="0.25">
      <c r="A10" s="50" t="s">
        <v>13</v>
      </c>
      <c r="B10" s="21">
        <v>1</v>
      </c>
      <c r="C10" s="22">
        <f t="shared" ref="C10:C35" si="9">B10/111</f>
        <v>9.0090090090090089E-3</v>
      </c>
      <c r="D10" s="21">
        <v>1</v>
      </c>
      <c r="E10" s="22">
        <f t="shared" ref="E10:E35" si="10">D10/110</f>
        <v>9.0909090909090905E-3</v>
      </c>
      <c r="F10" s="21">
        <v>1</v>
      </c>
      <c r="G10" s="22">
        <f t="shared" ref="G10:G35" si="11">F10/94</f>
        <v>1.0638297872340425E-2</v>
      </c>
      <c r="H10" s="23" t="s">
        <v>38</v>
      </c>
      <c r="I10" s="24" t="s">
        <v>38</v>
      </c>
      <c r="J10" s="21">
        <v>1</v>
      </c>
      <c r="K10" s="22">
        <f t="shared" ref="K10:K35" si="12">J10/77</f>
        <v>1.2987012987012988E-2</v>
      </c>
      <c r="L10" s="22">
        <f t="shared" si="8"/>
        <v>0</v>
      </c>
    </row>
    <row r="11" spans="1:12" x14ac:dyDescent="0.25">
      <c r="A11" s="50" t="s">
        <v>14</v>
      </c>
      <c r="B11" s="21">
        <v>1</v>
      </c>
      <c r="C11" s="22">
        <f t="shared" si="9"/>
        <v>9.0090090090090089E-3</v>
      </c>
      <c r="D11" s="21">
        <v>2</v>
      </c>
      <c r="E11" s="22">
        <f t="shared" si="10"/>
        <v>1.8181818181818181E-2</v>
      </c>
      <c r="F11" s="21">
        <v>1</v>
      </c>
      <c r="G11" s="22">
        <f t="shared" si="11"/>
        <v>1.0638297872340425E-2</v>
      </c>
      <c r="H11" s="21">
        <v>3</v>
      </c>
      <c r="I11" s="22">
        <f t="shared" ref="I11:I35" si="13">H11/87</f>
        <v>3.4482758620689655E-2</v>
      </c>
      <c r="J11" s="21">
        <v>1</v>
      </c>
      <c r="K11" s="22">
        <f t="shared" si="12"/>
        <v>1.2987012987012988E-2</v>
      </c>
      <c r="L11" s="22">
        <f t="shared" si="8"/>
        <v>0</v>
      </c>
    </row>
    <row r="12" spans="1:12" x14ac:dyDescent="0.25">
      <c r="A12" s="50" t="s">
        <v>15</v>
      </c>
      <c r="B12" s="21">
        <v>3</v>
      </c>
      <c r="C12" s="22">
        <f t="shared" si="9"/>
        <v>2.7027027027027029E-2</v>
      </c>
      <c r="D12" s="21">
        <v>5</v>
      </c>
      <c r="E12" s="22">
        <f t="shared" si="10"/>
        <v>4.5454545454545456E-2</v>
      </c>
      <c r="F12" s="21">
        <v>2</v>
      </c>
      <c r="G12" s="22">
        <f t="shared" si="11"/>
        <v>2.1276595744680851E-2</v>
      </c>
      <c r="H12" s="21">
        <v>2</v>
      </c>
      <c r="I12" s="22">
        <f t="shared" si="13"/>
        <v>2.2988505747126436E-2</v>
      </c>
      <c r="J12" s="21">
        <v>1</v>
      </c>
      <c r="K12" s="22">
        <f t="shared" si="12"/>
        <v>1.2987012987012988E-2</v>
      </c>
      <c r="L12" s="22">
        <f t="shared" si="8"/>
        <v>-0.66666666666666663</v>
      </c>
    </row>
    <row r="13" spans="1:12" x14ac:dyDescent="0.25">
      <c r="A13" s="50" t="s">
        <v>16</v>
      </c>
      <c r="B13" s="21">
        <v>33</v>
      </c>
      <c r="C13" s="22">
        <f t="shared" si="9"/>
        <v>0.29729729729729731</v>
      </c>
      <c r="D13" s="21">
        <v>27</v>
      </c>
      <c r="E13" s="22">
        <f t="shared" si="10"/>
        <v>0.24545454545454545</v>
      </c>
      <c r="F13" s="21">
        <v>34</v>
      </c>
      <c r="G13" s="22">
        <f t="shared" si="11"/>
        <v>0.36170212765957449</v>
      </c>
      <c r="H13" s="21">
        <v>21</v>
      </c>
      <c r="I13" s="22">
        <f t="shared" si="13"/>
        <v>0.2413793103448276</v>
      </c>
      <c r="J13" s="21">
        <v>17</v>
      </c>
      <c r="K13" s="22">
        <f t="shared" si="12"/>
        <v>0.22077922077922077</v>
      </c>
      <c r="L13" s="22">
        <f t="shared" si="8"/>
        <v>-0.48484848484848486</v>
      </c>
    </row>
    <row r="14" spans="1:12" x14ac:dyDescent="0.25">
      <c r="A14" s="50" t="s">
        <v>17</v>
      </c>
      <c r="B14" s="23" t="s">
        <v>38</v>
      </c>
      <c r="C14" s="24" t="s">
        <v>38</v>
      </c>
      <c r="D14" s="21">
        <v>1</v>
      </c>
      <c r="E14" s="22">
        <f t="shared" si="10"/>
        <v>9.0909090909090905E-3</v>
      </c>
      <c r="F14" s="23" t="s">
        <v>38</v>
      </c>
      <c r="G14" s="24" t="s">
        <v>38</v>
      </c>
      <c r="H14" s="23" t="s">
        <v>38</v>
      </c>
      <c r="I14" s="24" t="s">
        <v>38</v>
      </c>
      <c r="J14" s="23" t="s">
        <v>38</v>
      </c>
      <c r="K14" s="24" t="s">
        <v>38</v>
      </c>
      <c r="L14" s="22">
        <v>0</v>
      </c>
    </row>
    <row r="15" spans="1:12" x14ac:dyDescent="0.25">
      <c r="A15" s="50" t="s">
        <v>18</v>
      </c>
      <c r="B15" s="21">
        <v>58</v>
      </c>
      <c r="C15" s="22">
        <f t="shared" si="9"/>
        <v>0.52252252252252251</v>
      </c>
      <c r="D15" s="21">
        <v>60</v>
      </c>
      <c r="E15" s="22">
        <f t="shared" si="10"/>
        <v>0.54545454545454541</v>
      </c>
      <c r="F15" s="21">
        <v>49</v>
      </c>
      <c r="G15" s="22">
        <f t="shared" si="11"/>
        <v>0.52127659574468088</v>
      </c>
      <c r="H15" s="21">
        <v>52</v>
      </c>
      <c r="I15" s="22">
        <f t="shared" si="13"/>
        <v>0.5977011494252874</v>
      </c>
      <c r="J15" s="21">
        <v>48</v>
      </c>
      <c r="K15" s="22">
        <f t="shared" si="12"/>
        <v>0.62337662337662336</v>
      </c>
      <c r="L15" s="22">
        <f t="shared" si="8"/>
        <v>-0.17241379310344829</v>
      </c>
    </row>
    <row r="16" spans="1:12" x14ac:dyDescent="0.25">
      <c r="A16" s="50" t="s">
        <v>19</v>
      </c>
      <c r="B16" s="21">
        <v>11</v>
      </c>
      <c r="C16" s="22">
        <f t="shared" si="9"/>
        <v>9.90990990990991E-2</v>
      </c>
      <c r="D16" s="21">
        <v>11</v>
      </c>
      <c r="E16" s="22">
        <f t="shared" si="10"/>
        <v>0.1</v>
      </c>
      <c r="F16" s="21">
        <v>4</v>
      </c>
      <c r="G16" s="22">
        <f t="shared" si="11"/>
        <v>4.2553191489361701E-2</v>
      </c>
      <c r="H16" s="21">
        <v>6</v>
      </c>
      <c r="I16" s="22">
        <f t="shared" si="13"/>
        <v>6.8965517241379309E-2</v>
      </c>
      <c r="J16" s="21">
        <v>6</v>
      </c>
      <c r="K16" s="22">
        <f t="shared" si="12"/>
        <v>7.792207792207792E-2</v>
      </c>
      <c r="L16" s="22">
        <f t="shared" si="8"/>
        <v>-0.45454545454545453</v>
      </c>
    </row>
    <row r="17" spans="1:12" x14ac:dyDescent="0.25">
      <c r="A17" s="50" t="s">
        <v>20</v>
      </c>
      <c r="B17" s="23" t="s">
        <v>38</v>
      </c>
      <c r="C17" s="24" t="s">
        <v>38</v>
      </c>
      <c r="D17" s="21">
        <v>3</v>
      </c>
      <c r="E17" s="22">
        <f t="shared" si="10"/>
        <v>2.7272727272727271E-2</v>
      </c>
      <c r="F17" s="21">
        <v>2</v>
      </c>
      <c r="G17" s="22">
        <f t="shared" si="11"/>
        <v>2.1276595744680851E-2</v>
      </c>
      <c r="H17" s="21">
        <v>1</v>
      </c>
      <c r="I17" s="22">
        <f t="shared" si="13"/>
        <v>1.1494252873563218E-2</v>
      </c>
      <c r="J17" s="21">
        <v>1</v>
      </c>
      <c r="K17" s="22">
        <f t="shared" si="12"/>
        <v>1.2987012987012988E-2</v>
      </c>
      <c r="L17" s="22">
        <f>(J17-D17)/D17</f>
        <v>-0.66666666666666663</v>
      </c>
    </row>
    <row r="18" spans="1:12" x14ac:dyDescent="0.25">
      <c r="A18" s="57" t="s">
        <v>10</v>
      </c>
      <c r="B18" s="25">
        <f>SUM(B9:B17)</f>
        <v>111</v>
      </c>
      <c r="C18" s="22">
        <f t="shared" si="9"/>
        <v>1</v>
      </c>
      <c r="D18" s="25">
        <f t="shared" ref="D18:J18" si="14">SUM(D9:D17)</f>
        <v>110</v>
      </c>
      <c r="E18" s="22">
        <f t="shared" si="10"/>
        <v>1</v>
      </c>
      <c r="F18" s="25">
        <f t="shared" si="14"/>
        <v>94</v>
      </c>
      <c r="G18" s="22">
        <f t="shared" si="11"/>
        <v>1</v>
      </c>
      <c r="H18" s="25">
        <f t="shared" si="14"/>
        <v>87</v>
      </c>
      <c r="I18" s="22">
        <f t="shared" si="13"/>
        <v>1</v>
      </c>
      <c r="J18" s="25">
        <f t="shared" si="14"/>
        <v>77</v>
      </c>
      <c r="K18" s="22">
        <f t="shared" si="12"/>
        <v>1</v>
      </c>
      <c r="L18" s="26">
        <f t="shared" si="8"/>
        <v>-0.30630630630630629</v>
      </c>
    </row>
    <row r="19" spans="1:12" ht="30" x14ac:dyDescent="0.25">
      <c r="A19" s="53" t="s">
        <v>21</v>
      </c>
      <c r="B19" s="63" t="s">
        <v>1</v>
      </c>
      <c r="C19" s="63"/>
      <c r="D19" s="63" t="s">
        <v>2</v>
      </c>
      <c r="E19" s="63"/>
      <c r="F19" s="63" t="s">
        <v>3</v>
      </c>
      <c r="G19" s="63"/>
      <c r="H19" s="63" t="s">
        <v>4</v>
      </c>
      <c r="I19" s="63"/>
      <c r="J19" s="63" t="s">
        <v>5</v>
      </c>
      <c r="K19" s="63"/>
      <c r="L19" s="20" t="s">
        <v>6</v>
      </c>
    </row>
    <row r="20" spans="1:12" x14ac:dyDescent="0.25">
      <c r="A20" s="50" t="s">
        <v>22</v>
      </c>
      <c r="B20" s="21">
        <v>23</v>
      </c>
      <c r="C20" s="22">
        <f t="shared" si="9"/>
        <v>0.2072072072072072</v>
      </c>
      <c r="D20" s="21">
        <v>10</v>
      </c>
      <c r="E20" s="22">
        <f t="shared" si="10"/>
        <v>9.0909090909090912E-2</v>
      </c>
      <c r="F20" s="21">
        <v>10</v>
      </c>
      <c r="G20" s="22">
        <f t="shared" si="11"/>
        <v>0.10638297872340426</v>
      </c>
      <c r="H20" s="21">
        <v>9</v>
      </c>
      <c r="I20" s="22">
        <f t="shared" si="13"/>
        <v>0.10344827586206896</v>
      </c>
      <c r="J20" s="21">
        <v>15</v>
      </c>
      <c r="K20" s="22">
        <f t="shared" si="12"/>
        <v>0.19480519480519481</v>
      </c>
      <c r="L20" s="22">
        <f t="shared" ref="L20:L24" si="15">(J20-B20)/B20</f>
        <v>-0.34782608695652173</v>
      </c>
    </row>
    <row r="21" spans="1:12" x14ac:dyDescent="0.25">
      <c r="A21" s="50" t="s">
        <v>23</v>
      </c>
      <c r="B21" s="21">
        <v>28</v>
      </c>
      <c r="C21" s="22">
        <f t="shared" si="9"/>
        <v>0.25225225225225223</v>
      </c>
      <c r="D21" s="21">
        <v>33</v>
      </c>
      <c r="E21" s="22">
        <f t="shared" si="10"/>
        <v>0.3</v>
      </c>
      <c r="F21" s="21">
        <v>31</v>
      </c>
      <c r="G21" s="22">
        <f t="shared" si="11"/>
        <v>0.32978723404255317</v>
      </c>
      <c r="H21" s="21">
        <v>22</v>
      </c>
      <c r="I21" s="22">
        <f t="shared" si="13"/>
        <v>0.25287356321839083</v>
      </c>
      <c r="J21" s="21">
        <v>17</v>
      </c>
      <c r="K21" s="22">
        <f t="shared" si="12"/>
        <v>0.22077922077922077</v>
      </c>
      <c r="L21" s="22">
        <f t="shared" si="15"/>
        <v>-0.39285714285714285</v>
      </c>
    </row>
    <row r="22" spans="1:12" x14ac:dyDescent="0.25">
      <c r="A22" s="50" t="s">
        <v>24</v>
      </c>
      <c r="B22" s="21">
        <v>32</v>
      </c>
      <c r="C22" s="22">
        <f t="shared" si="9"/>
        <v>0.28828828828828829</v>
      </c>
      <c r="D22" s="21">
        <v>43</v>
      </c>
      <c r="E22" s="22">
        <f t="shared" si="10"/>
        <v>0.39090909090909093</v>
      </c>
      <c r="F22" s="21">
        <v>37</v>
      </c>
      <c r="G22" s="22">
        <f t="shared" si="11"/>
        <v>0.39361702127659576</v>
      </c>
      <c r="H22" s="21">
        <v>36</v>
      </c>
      <c r="I22" s="22">
        <f t="shared" si="13"/>
        <v>0.41379310344827586</v>
      </c>
      <c r="J22" s="21">
        <v>29</v>
      </c>
      <c r="K22" s="22">
        <f t="shared" si="12"/>
        <v>0.37662337662337664</v>
      </c>
      <c r="L22" s="22">
        <f t="shared" si="15"/>
        <v>-9.375E-2</v>
      </c>
    </row>
    <row r="23" spans="1:12" x14ac:dyDescent="0.25">
      <c r="A23" s="50" t="s">
        <v>25</v>
      </c>
      <c r="B23" s="21">
        <v>28</v>
      </c>
      <c r="C23" s="22">
        <f t="shared" si="9"/>
        <v>0.25225225225225223</v>
      </c>
      <c r="D23" s="21">
        <v>24</v>
      </c>
      <c r="E23" s="22">
        <f t="shared" si="10"/>
        <v>0.21818181818181817</v>
      </c>
      <c r="F23" s="21">
        <v>16</v>
      </c>
      <c r="G23" s="22">
        <f t="shared" si="11"/>
        <v>0.1702127659574468</v>
      </c>
      <c r="H23" s="21">
        <v>20</v>
      </c>
      <c r="I23" s="22">
        <f t="shared" si="13"/>
        <v>0.22988505747126436</v>
      </c>
      <c r="J23" s="21">
        <v>16</v>
      </c>
      <c r="K23" s="22">
        <f t="shared" si="12"/>
        <v>0.20779220779220781</v>
      </c>
      <c r="L23" s="22">
        <f t="shared" si="15"/>
        <v>-0.42857142857142855</v>
      </c>
    </row>
    <row r="24" spans="1:12" x14ac:dyDescent="0.25">
      <c r="A24" s="57" t="s">
        <v>10</v>
      </c>
      <c r="B24" s="25">
        <f>SUM(B20:B23)</f>
        <v>111</v>
      </c>
      <c r="C24" s="22">
        <f t="shared" si="9"/>
        <v>1</v>
      </c>
      <c r="D24" s="25">
        <f t="shared" ref="D24:J24" si="16">SUM(D20:D23)</f>
        <v>110</v>
      </c>
      <c r="E24" s="22">
        <f t="shared" si="10"/>
        <v>1</v>
      </c>
      <c r="F24" s="25">
        <f t="shared" si="16"/>
        <v>94</v>
      </c>
      <c r="G24" s="22">
        <f t="shared" si="11"/>
        <v>1</v>
      </c>
      <c r="H24" s="25">
        <f t="shared" si="16"/>
        <v>87</v>
      </c>
      <c r="I24" s="22">
        <f t="shared" si="13"/>
        <v>1</v>
      </c>
      <c r="J24" s="25">
        <f t="shared" si="16"/>
        <v>77</v>
      </c>
      <c r="K24" s="22">
        <f t="shared" si="12"/>
        <v>1</v>
      </c>
      <c r="L24" s="26">
        <f t="shared" si="15"/>
        <v>-0.30630630630630629</v>
      </c>
    </row>
    <row r="25" spans="1:12" ht="30" x14ac:dyDescent="0.25">
      <c r="A25" s="58" t="s">
        <v>26</v>
      </c>
      <c r="B25" s="63" t="s">
        <v>1</v>
      </c>
      <c r="C25" s="63"/>
      <c r="D25" s="63" t="s">
        <v>2</v>
      </c>
      <c r="E25" s="63"/>
      <c r="F25" s="63" t="s">
        <v>3</v>
      </c>
      <c r="G25" s="63"/>
      <c r="H25" s="63" t="s">
        <v>4</v>
      </c>
      <c r="I25" s="63"/>
      <c r="J25" s="63" t="s">
        <v>5</v>
      </c>
      <c r="K25" s="63"/>
      <c r="L25" s="20" t="s">
        <v>6</v>
      </c>
    </row>
    <row r="26" spans="1:12" x14ac:dyDescent="0.25">
      <c r="A26" s="50" t="s">
        <v>27</v>
      </c>
      <c r="B26" s="21">
        <v>38</v>
      </c>
      <c r="C26" s="22">
        <f t="shared" si="9"/>
        <v>0.34234234234234234</v>
      </c>
      <c r="D26" s="21">
        <v>41</v>
      </c>
      <c r="E26" s="22">
        <f t="shared" si="10"/>
        <v>0.37272727272727274</v>
      </c>
      <c r="F26" s="21">
        <v>28</v>
      </c>
      <c r="G26" s="22">
        <f t="shared" si="11"/>
        <v>0.2978723404255319</v>
      </c>
      <c r="H26" s="21">
        <v>25</v>
      </c>
      <c r="I26" s="22">
        <f t="shared" si="13"/>
        <v>0.28735632183908044</v>
      </c>
      <c r="J26" s="21">
        <v>22</v>
      </c>
      <c r="K26" s="22">
        <f t="shared" si="12"/>
        <v>0.2857142857142857</v>
      </c>
      <c r="L26" s="22">
        <f t="shared" ref="L26:L31" si="17">(J26-B26)/B26</f>
        <v>-0.42105263157894735</v>
      </c>
    </row>
    <row r="27" spans="1:12" x14ac:dyDescent="0.25">
      <c r="A27" s="50" t="s">
        <v>28</v>
      </c>
      <c r="B27" s="21">
        <v>13</v>
      </c>
      <c r="C27" s="22">
        <f t="shared" si="9"/>
        <v>0.11711711711711711</v>
      </c>
      <c r="D27" s="21">
        <v>8</v>
      </c>
      <c r="E27" s="22">
        <f t="shared" si="10"/>
        <v>7.2727272727272724E-2</v>
      </c>
      <c r="F27" s="21">
        <v>10</v>
      </c>
      <c r="G27" s="22">
        <f t="shared" si="11"/>
        <v>0.10638297872340426</v>
      </c>
      <c r="H27" s="21">
        <v>9</v>
      </c>
      <c r="I27" s="22">
        <f t="shared" si="13"/>
        <v>0.10344827586206896</v>
      </c>
      <c r="J27" s="21">
        <v>13</v>
      </c>
      <c r="K27" s="22">
        <f t="shared" si="12"/>
        <v>0.16883116883116883</v>
      </c>
      <c r="L27" s="22">
        <f t="shared" si="17"/>
        <v>0</v>
      </c>
    </row>
    <row r="28" spans="1:12" x14ac:dyDescent="0.25">
      <c r="A28" s="50" t="s">
        <v>29</v>
      </c>
      <c r="B28" s="21">
        <v>23</v>
      </c>
      <c r="C28" s="22">
        <f t="shared" si="9"/>
        <v>0.2072072072072072</v>
      </c>
      <c r="D28" s="21">
        <v>16</v>
      </c>
      <c r="E28" s="22">
        <f t="shared" si="10"/>
        <v>0.14545454545454545</v>
      </c>
      <c r="F28" s="21">
        <v>11</v>
      </c>
      <c r="G28" s="22">
        <f t="shared" si="11"/>
        <v>0.11702127659574468</v>
      </c>
      <c r="H28" s="21">
        <v>13</v>
      </c>
      <c r="I28" s="22">
        <f t="shared" si="13"/>
        <v>0.14942528735632185</v>
      </c>
      <c r="J28" s="21">
        <v>21</v>
      </c>
      <c r="K28" s="22">
        <f t="shared" si="12"/>
        <v>0.27272727272727271</v>
      </c>
      <c r="L28" s="22">
        <f t="shared" si="17"/>
        <v>-8.6956521739130432E-2</v>
      </c>
    </row>
    <row r="29" spans="1:12" x14ac:dyDescent="0.25">
      <c r="A29" s="50" t="s">
        <v>30</v>
      </c>
      <c r="B29" s="21">
        <v>6</v>
      </c>
      <c r="C29" s="22">
        <f t="shared" si="9"/>
        <v>5.4054054054054057E-2</v>
      </c>
      <c r="D29" s="21">
        <v>10</v>
      </c>
      <c r="E29" s="22">
        <f t="shared" si="10"/>
        <v>9.0909090909090912E-2</v>
      </c>
      <c r="F29" s="21">
        <v>7</v>
      </c>
      <c r="G29" s="22">
        <f t="shared" si="11"/>
        <v>7.4468085106382975E-2</v>
      </c>
      <c r="H29" s="21">
        <v>14</v>
      </c>
      <c r="I29" s="22">
        <f t="shared" si="13"/>
        <v>0.16091954022988506</v>
      </c>
      <c r="J29" s="21">
        <v>6</v>
      </c>
      <c r="K29" s="22">
        <f t="shared" si="12"/>
        <v>7.792207792207792E-2</v>
      </c>
      <c r="L29" s="22">
        <f t="shared" si="17"/>
        <v>0</v>
      </c>
    </row>
    <row r="30" spans="1:12" x14ac:dyDescent="0.25">
      <c r="A30" s="50" t="s">
        <v>31</v>
      </c>
      <c r="B30" s="21">
        <v>31</v>
      </c>
      <c r="C30" s="22">
        <f t="shared" si="9"/>
        <v>0.27927927927927926</v>
      </c>
      <c r="D30" s="21">
        <v>35</v>
      </c>
      <c r="E30" s="22">
        <f t="shared" si="10"/>
        <v>0.31818181818181818</v>
      </c>
      <c r="F30" s="21">
        <v>38</v>
      </c>
      <c r="G30" s="22">
        <f t="shared" si="11"/>
        <v>0.40425531914893614</v>
      </c>
      <c r="H30" s="21">
        <v>26</v>
      </c>
      <c r="I30" s="22">
        <f t="shared" si="13"/>
        <v>0.2988505747126437</v>
      </c>
      <c r="J30" s="21">
        <v>15</v>
      </c>
      <c r="K30" s="22">
        <f t="shared" si="12"/>
        <v>0.19480519480519481</v>
      </c>
      <c r="L30" s="22">
        <f t="shared" si="17"/>
        <v>-0.5161290322580645</v>
      </c>
    </row>
    <row r="31" spans="1:12" x14ac:dyDescent="0.25">
      <c r="A31" s="57" t="s">
        <v>10</v>
      </c>
      <c r="B31" s="25">
        <f>SUM(B26:B30)</f>
        <v>111</v>
      </c>
      <c r="C31" s="22">
        <f t="shared" si="9"/>
        <v>1</v>
      </c>
      <c r="D31" s="25">
        <f>SUM(D26:D30)</f>
        <v>110</v>
      </c>
      <c r="E31" s="22">
        <f t="shared" si="10"/>
        <v>1</v>
      </c>
      <c r="F31" s="25">
        <f>SUM(F26:F30)</f>
        <v>94</v>
      </c>
      <c r="G31" s="22">
        <f t="shared" si="11"/>
        <v>1</v>
      </c>
      <c r="H31" s="25">
        <f>SUM(H26:H30)</f>
        <v>87</v>
      </c>
      <c r="I31" s="22">
        <f t="shared" si="13"/>
        <v>1</v>
      </c>
      <c r="J31" s="25">
        <f>SUM(J26:J30)</f>
        <v>77</v>
      </c>
      <c r="K31" s="22">
        <f t="shared" si="12"/>
        <v>1</v>
      </c>
      <c r="L31" s="26">
        <f t="shared" si="17"/>
        <v>-0.30630630630630629</v>
      </c>
    </row>
    <row r="32" spans="1:12" ht="30" x14ac:dyDescent="0.25">
      <c r="A32" s="53" t="s">
        <v>32</v>
      </c>
      <c r="B32" s="63" t="s">
        <v>1</v>
      </c>
      <c r="C32" s="63"/>
      <c r="D32" s="63" t="s">
        <v>2</v>
      </c>
      <c r="E32" s="63"/>
      <c r="F32" s="63" t="s">
        <v>3</v>
      </c>
      <c r="G32" s="63"/>
      <c r="H32" s="63" t="s">
        <v>4</v>
      </c>
      <c r="I32" s="63"/>
      <c r="J32" s="63" t="s">
        <v>5</v>
      </c>
      <c r="K32" s="63"/>
      <c r="L32" s="20" t="s">
        <v>6</v>
      </c>
    </row>
    <row r="33" spans="1:12" ht="30" x14ac:dyDescent="0.25">
      <c r="A33" s="59" t="s">
        <v>85</v>
      </c>
      <c r="B33" s="21">
        <v>95</v>
      </c>
      <c r="C33" s="22">
        <f t="shared" si="9"/>
        <v>0.85585585585585588</v>
      </c>
      <c r="D33" s="21">
        <v>97</v>
      </c>
      <c r="E33" s="22">
        <f t="shared" si="10"/>
        <v>0.88181818181818183</v>
      </c>
      <c r="F33" s="21">
        <v>82</v>
      </c>
      <c r="G33" s="22">
        <f t="shared" si="11"/>
        <v>0.87234042553191493</v>
      </c>
      <c r="H33" s="21">
        <v>76</v>
      </c>
      <c r="I33" s="22">
        <f t="shared" si="13"/>
        <v>0.87356321839080464</v>
      </c>
      <c r="J33" s="21">
        <v>66</v>
      </c>
      <c r="K33" s="22">
        <f t="shared" si="12"/>
        <v>0.8571428571428571</v>
      </c>
      <c r="L33" s="22">
        <f t="shared" ref="L33:L35" si="18">(J33-B33)/B33</f>
        <v>-0.30526315789473685</v>
      </c>
    </row>
    <row r="34" spans="1:12" x14ac:dyDescent="0.25">
      <c r="A34" s="50" t="s">
        <v>33</v>
      </c>
      <c r="B34" s="21">
        <v>16</v>
      </c>
      <c r="C34" s="22">
        <f t="shared" si="9"/>
        <v>0.14414414414414414</v>
      </c>
      <c r="D34" s="21">
        <v>13</v>
      </c>
      <c r="E34" s="22">
        <f t="shared" si="10"/>
        <v>0.11818181818181818</v>
      </c>
      <c r="F34" s="21">
        <v>12</v>
      </c>
      <c r="G34" s="22">
        <f t="shared" si="11"/>
        <v>0.1276595744680851</v>
      </c>
      <c r="H34" s="21">
        <v>11</v>
      </c>
      <c r="I34" s="22">
        <f t="shared" si="13"/>
        <v>0.12643678160919541</v>
      </c>
      <c r="J34" s="21">
        <v>11</v>
      </c>
      <c r="K34" s="22">
        <f t="shared" si="12"/>
        <v>0.14285714285714285</v>
      </c>
      <c r="L34" s="22">
        <f t="shared" si="18"/>
        <v>-0.3125</v>
      </c>
    </row>
    <row r="35" spans="1:12" x14ac:dyDescent="0.25">
      <c r="A35" s="57" t="s">
        <v>10</v>
      </c>
      <c r="B35" s="25">
        <f>SUM(B33:B34)</f>
        <v>111</v>
      </c>
      <c r="C35" s="22">
        <f t="shared" si="9"/>
        <v>1</v>
      </c>
      <c r="D35" s="25">
        <f t="shared" ref="D35:J35" si="19">SUM(D33:D34)</f>
        <v>110</v>
      </c>
      <c r="E35" s="22">
        <f t="shared" si="10"/>
        <v>1</v>
      </c>
      <c r="F35" s="25">
        <f t="shared" si="19"/>
        <v>94</v>
      </c>
      <c r="G35" s="22">
        <f t="shared" si="11"/>
        <v>1</v>
      </c>
      <c r="H35" s="25">
        <f t="shared" si="19"/>
        <v>87</v>
      </c>
      <c r="I35" s="22">
        <f t="shared" si="13"/>
        <v>1</v>
      </c>
      <c r="J35" s="25">
        <f t="shared" si="19"/>
        <v>77</v>
      </c>
      <c r="K35" s="22">
        <f t="shared" si="12"/>
        <v>1</v>
      </c>
      <c r="L35" s="26">
        <f t="shared" si="18"/>
        <v>-0.30630630630630629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73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G4" sqref="G4:G8"/>
    </sheetView>
  </sheetViews>
  <sheetFormatPr defaultRowHeight="15" x14ac:dyDescent="0.25"/>
  <cols>
    <col min="1" max="1" width="38.140625" style="51" customWidth="1"/>
    <col min="2" max="2" width="18.5703125" customWidth="1"/>
    <col min="3" max="4" width="13.140625" customWidth="1"/>
    <col min="5" max="5" width="13.140625" style="12" customWidth="1"/>
    <col min="6" max="6" width="13.140625" customWidth="1"/>
    <col min="7" max="7" width="13.140625" style="12" customWidth="1"/>
    <col min="8" max="8" width="13.140625" style="14" customWidth="1"/>
  </cols>
  <sheetData>
    <row r="1" spans="1:8" x14ac:dyDescent="0.25">
      <c r="A1" s="60" t="s">
        <v>40</v>
      </c>
      <c r="B1" s="60"/>
      <c r="C1" s="60"/>
      <c r="D1" s="60"/>
      <c r="E1" s="60"/>
      <c r="F1" s="60"/>
      <c r="G1" s="60"/>
      <c r="H1" s="60"/>
    </row>
    <row r="2" spans="1:8" x14ac:dyDescent="0.25">
      <c r="A2" s="65"/>
      <c r="B2" s="65"/>
      <c r="C2" s="65"/>
      <c r="D2" s="65"/>
      <c r="E2" s="65"/>
      <c r="F2" s="65"/>
      <c r="G2" s="65"/>
      <c r="H2" s="65"/>
    </row>
    <row r="3" spans="1:8" ht="30" x14ac:dyDescent="0.25">
      <c r="A3" s="54" t="s">
        <v>35</v>
      </c>
      <c r="B3" s="1" t="s">
        <v>36</v>
      </c>
      <c r="C3" s="4" t="s">
        <v>78</v>
      </c>
      <c r="D3" s="4" t="s">
        <v>79</v>
      </c>
      <c r="E3" s="11" t="s">
        <v>80</v>
      </c>
      <c r="F3" s="4" t="s">
        <v>81</v>
      </c>
      <c r="G3" s="11" t="s">
        <v>37</v>
      </c>
      <c r="H3" s="13" t="s">
        <v>82</v>
      </c>
    </row>
    <row r="4" spans="1:8" x14ac:dyDescent="0.25">
      <c r="A4" s="66" t="s">
        <v>41</v>
      </c>
      <c r="B4" s="2" t="s">
        <v>1</v>
      </c>
      <c r="C4" s="5">
        <v>131</v>
      </c>
      <c r="D4" s="5">
        <v>114</v>
      </c>
      <c r="E4" s="15">
        <v>0.87022900763358779</v>
      </c>
      <c r="F4" s="5">
        <v>96</v>
      </c>
      <c r="G4" s="15">
        <v>0.73282442748091603</v>
      </c>
      <c r="H4" s="6" t="s">
        <v>38</v>
      </c>
    </row>
    <row r="5" spans="1:8" x14ac:dyDescent="0.25">
      <c r="A5" s="67"/>
      <c r="B5" s="2" t="s">
        <v>2</v>
      </c>
      <c r="C5" s="3">
        <v>140</v>
      </c>
      <c r="D5" s="3">
        <v>115</v>
      </c>
      <c r="E5" s="15">
        <v>0.8214285714285714</v>
      </c>
      <c r="F5" s="3">
        <v>97</v>
      </c>
      <c r="G5" s="15">
        <v>0.69285714285714284</v>
      </c>
      <c r="H5" s="8" t="s">
        <v>38</v>
      </c>
    </row>
    <row r="6" spans="1:8" x14ac:dyDescent="0.25">
      <c r="A6" s="67"/>
      <c r="B6" s="2" t="s">
        <v>3</v>
      </c>
      <c r="C6" s="3">
        <v>109</v>
      </c>
      <c r="D6" s="3">
        <v>92</v>
      </c>
      <c r="E6" s="15">
        <v>0.84403669724770647</v>
      </c>
      <c r="F6" s="3">
        <v>76</v>
      </c>
      <c r="G6" s="15">
        <v>0.69724770642201839</v>
      </c>
      <c r="H6" s="8" t="s">
        <v>38</v>
      </c>
    </row>
    <row r="7" spans="1:8" x14ac:dyDescent="0.25">
      <c r="A7" s="67"/>
      <c r="B7" s="2" t="s">
        <v>4</v>
      </c>
      <c r="C7" s="3">
        <v>101</v>
      </c>
      <c r="D7" s="3">
        <v>87</v>
      </c>
      <c r="E7" s="15">
        <v>0.86138613861386137</v>
      </c>
      <c r="F7" s="3">
        <v>80</v>
      </c>
      <c r="G7" s="15">
        <v>0.79207920792079212</v>
      </c>
      <c r="H7" s="8" t="s">
        <v>38</v>
      </c>
    </row>
    <row r="8" spans="1:8" x14ac:dyDescent="0.25">
      <c r="A8" s="68"/>
      <c r="B8" s="2" t="s">
        <v>5</v>
      </c>
      <c r="C8" s="3">
        <v>104</v>
      </c>
      <c r="D8" s="3">
        <v>91</v>
      </c>
      <c r="E8" s="15">
        <v>0.875</v>
      </c>
      <c r="F8" s="3">
        <v>76</v>
      </c>
      <c r="G8" s="15">
        <v>0.73076923076923073</v>
      </c>
      <c r="H8" s="8" t="s">
        <v>38</v>
      </c>
    </row>
    <row r="9" spans="1:8" x14ac:dyDescent="0.25">
      <c r="C9" s="9"/>
      <c r="D9" s="9"/>
      <c r="E9" s="16"/>
      <c r="F9" s="9"/>
      <c r="G9" s="16"/>
      <c r="H9" s="17"/>
    </row>
    <row r="10" spans="1:8" ht="30" x14ac:dyDescent="0.25">
      <c r="A10" s="53" t="s">
        <v>39</v>
      </c>
      <c r="B10" s="18" t="s">
        <v>36</v>
      </c>
      <c r="C10" s="4" t="s">
        <v>78</v>
      </c>
      <c r="D10" s="4" t="s">
        <v>79</v>
      </c>
      <c r="E10" s="11" t="s">
        <v>80</v>
      </c>
      <c r="F10" s="4" t="s">
        <v>81</v>
      </c>
      <c r="G10" s="11" t="s">
        <v>37</v>
      </c>
      <c r="H10" s="13" t="s">
        <v>82</v>
      </c>
    </row>
    <row r="11" spans="1:8" x14ac:dyDescent="0.25">
      <c r="A11" s="69" t="s">
        <v>42</v>
      </c>
      <c r="B11" s="2" t="s">
        <v>1</v>
      </c>
      <c r="C11" s="3">
        <v>52</v>
      </c>
      <c r="D11" s="3">
        <v>40</v>
      </c>
      <c r="E11" s="7">
        <v>0.76923076923076927</v>
      </c>
      <c r="F11" s="3">
        <v>31</v>
      </c>
      <c r="G11" s="7">
        <v>0.59615384615384615</v>
      </c>
      <c r="H11" s="8">
        <v>2.5897435897435899</v>
      </c>
    </row>
    <row r="12" spans="1:8" x14ac:dyDescent="0.25">
      <c r="A12" s="69"/>
      <c r="B12" s="2" t="s">
        <v>2</v>
      </c>
      <c r="C12" s="3">
        <v>41</v>
      </c>
      <c r="D12" s="3">
        <v>32</v>
      </c>
      <c r="E12" s="7">
        <v>0.78048780487804881</v>
      </c>
      <c r="F12" s="3">
        <v>28</v>
      </c>
      <c r="G12" s="7">
        <v>0.68292682926829273</v>
      </c>
      <c r="H12" s="8">
        <v>3.21875</v>
      </c>
    </row>
    <row r="13" spans="1:8" x14ac:dyDescent="0.25">
      <c r="A13" s="69"/>
      <c r="B13" s="2" t="s">
        <v>3</v>
      </c>
      <c r="C13" s="3">
        <v>38</v>
      </c>
      <c r="D13" s="3">
        <v>30</v>
      </c>
      <c r="E13" s="7">
        <v>0.78947368421052633</v>
      </c>
      <c r="F13" s="3">
        <v>28</v>
      </c>
      <c r="G13" s="7">
        <v>0.73684210526315785</v>
      </c>
      <c r="H13" s="8">
        <v>3.2666666666666666</v>
      </c>
    </row>
    <row r="14" spans="1:8" x14ac:dyDescent="0.25">
      <c r="A14" s="69"/>
      <c r="B14" s="2" t="s">
        <v>4</v>
      </c>
      <c r="C14" s="3">
        <v>36</v>
      </c>
      <c r="D14" s="3">
        <v>30</v>
      </c>
      <c r="E14" s="7">
        <v>0.83333333333333337</v>
      </c>
      <c r="F14" s="3">
        <v>25</v>
      </c>
      <c r="G14" s="7">
        <v>0.69444444444444442</v>
      </c>
      <c r="H14" s="8">
        <v>2.86</v>
      </c>
    </row>
    <row r="15" spans="1:8" x14ac:dyDescent="0.25">
      <c r="A15" s="69"/>
      <c r="B15" s="2" t="s">
        <v>5</v>
      </c>
      <c r="C15" s="3">
        <v>32</v>
      </c>
      <c r="D15" s="3">
        <v>27</v>
      </c>
      <c r="E15" s="7">
        <v>0.84375</v>
      </c>
      <c r="F15" s="3">
        <v>20</v>
      </c>
      <c r="G15" s="7">
        <v>0.625</v>
      </c>
      <c r="H15" s="8">
        <v>2.6666666666666665</v>
      </c>
    </row>
    <row r="16" spans="1:8" ht="30" x14ac:dyDescent="0.25">
      <c r="A16" s="55"/>
      <c r="B16" s="18" t="s">
        <v>36</v>
      </c>
      <c r="C16" s="4" t="s">
        <v>78</v>
      </c>
      <c r="D16" s="4" t="s">
        <v>79</v>
      </c>
      <c r="E16" s="11" t="s">
        <v>80</v>
      </c>
      <c r="F16" s="4" t="s">
        <v>81</v>
      </c>
      <c r="G16" s="11" t="s">
        <v>37</v>
      </c>
      <c r="H16" s="13" t="s">
        <v>82</v>
      </c>
    </row>
    <row r="17" spans="1:8" x14ac:dyDescent="0.25">
      <c r="A17" s="69" t="s">
        <v>43</v>
      </c>
      <c r="B17" s="2" t="s">
        <v>1</v>
      </c>
      <c r="C17" s="3">
        <v>22</v>
      </c>
      <c r="D17" s="3">
        <v>21</v>
      </c>
      <c r="E17" s="7">
        <v>0.95454545454545459</v>
      </c>
      <c r="F17" s="3">
        <v>18</v>
      </c>
      <c r="G17" s="7">
        <v>0.81818181818181823</v>
      </c>
      <c r="H17" s="8">
        <v>3.1904761904761907</v>
      </c>
    </row>
    <row r="18" spans="1:8" x14ac:dyDescent="0.25">
      <c r="A18" s="69"/>
      <c r="B18" s="2" t="s">
        <v>2</v>
      </c>
      <c r="C18" s="3">
        <v>12</v>
      </c>
      <c r="D18" s="3">
        <v>10</v>
      </c>
      <c r="E18" s="7">
        <v>0.83333333333333337</v>
      </c>
      <c r="F18" s="3">
        <v>9</v>
      </c>
      <c r="G18" s="7">
        <v>0.75</v>
      </c>
      <c r="H18" s="8">
        <v>3.3</v>
      </c>
    </row>
    <row r="19" spans="1:8" x14ac:dyDescent="0.25">
      <c r="A19" s="69"/>
      <c r="B19" s="2" t="s">
        <v>3</v>
      </c>
      <c r="C19" s="3">
        <v>15</v>
      </c>
      <c r="D19" s="3">
        <v>13</v>
      </c>
      <c r="E19" s="7">
        <v>0.8666666666666667</v>
      </c>
      <c r="F19" s="3">
        <v>8</v>
      </c>
      <c r="G19" s="7">
        <v>0.53333333333333333</v>
      </c>
      <c r="H19" s="8">
        <v>2.2307692307692308</v>
      </c>
    </row>
    <row r="20" spans="1:8" x14ac:dyDescent="0.25">
      <c r="A20" s="69"/>
      <c r="B20" s="2" t="s">
        <v>4</v>
      </c>
      <c r="C20" s="3">
        <v>12</v>
      </c>
      <c r="D20" s="3">
        <v>11</v>
      </c>
      <c r="E20" s="7">
        <v>0.91666666666666663</v>
      </c>
      <c r="F20" s="3">
        <v>11</v>
      </c>
      <c r="G20" s="7">
        <v>0.91666666666666663</v>
      </c>
      <c r="H20" s="8">
        <v>3.4545454545454546</v>
      </c>
    </row>
    <row r="21" spans="1:8" x14ac:dyDescent="0.25">
      <c r="A21" s="69"/>
      <c r="B21" s="2" t="s">
        <v>5</v>
      </c>
      <c r="C21" s="3">
        <v>17</v>
      </c>
      <c r="D21" s="3">
        <v>13</v>
      </c>
      <c r="E21" s="7">
        <v>0.76470588235294112</v>
      </c>
      <c r="F21" s="3">
        <v>8</v>
      </c>
      <c r="G21" s="7">
        <v>0.47058823529411764</v>
      </c>
      <c r="H21" s="8">
        <v>1.9846153846153844</v>
      </c>
    </row>
    <row r="22" spans="1:8" ht="30" x14ac:dyDescent="0.25">
      <c r="A22" s="55"/>
      <c r="B22" s="18" t="s">
        <v>36</v>
      </c>
      <c r="C22" s="4" t="s">
        <v>78</v>
      </c>
      <c r="D22" s="4" t="s">
        <v>79</v>
      </c>
      <c r="E22" s="11" t="s">
        <v>80</v>
      </c>
      <c r="F22" s="4" t="s">
        <v>81</v>
      </c>
      <c r="G22" s="11" t="s">
        <v>37</v>
      </c>
      <c r="H22" s="13" t="s">
        <v>82</v>
      </c>
    </row>
    <row r="23" spans="1:8" x14ac:dyDescent="0.25">
      <c r="A23" s="69" t="s">
        <v>44</v>
      </c>
      <c r="B23" s="2" t="s">
        <v>1</v>
      </c>
      <c r="C23" s="3">
        <v>22</v>
      </c>
      <c r="D23" s="3">
        <v>20</v>
      </c>
      <c r="E23" s="7">
        <v>0.90909090909090906</v>
      </c>
      <c r="F23" s="3">
        <v>16</v>
      </c>
      <c r="G23" s="7">
        <v>0.72727272727272729</v>
      </c>
      <c r="H23" s="8">
        <v>3.15</v>
      </c>
    </row>
    <row r="24" spans="1:8" x14ac:dyDescent="0.25">
      <c r="A24" s="69"/>
      <c r="B24" s="2" t="s">
        <v>2</v>
      </c>
      <c r="C24" s="3">
        <v>28</v>
      </c>
      <c r="D24" s="3">
        <v>23</v>
      </c>
      <c r="E24" s="7">
        <v>0.8214285714285714</v>
      </c>
      <c r="F24" s="3">
        <v>20</v>
      </c>
      <c r="G24" s="7">
        <v>0.7142857142857143</v>
      </c>
      <c r="H24" s="8">
        <v>3.3636363636363638</v>
      </c>
    </row>
    <row r="25" spans="1:8" x14ac:dyDescent="0.25">
      <c r="A25" s="69"/>
      <c r="B25" s="2" t="s">
        <v>3</v>
      </c>
      <c r="C25" s="3">
        <v>20</v>
      </c>
      <c r="D25" s="3">
        <v>18</v>
      </c>
      <c r="E25" s="7">
        <v>0.9</v>
      </c>
      <c r="F25" s="3">
        <v>14</v>
      </c>
      <c r="G25" s="7">
        <v>0.7</v>
      </c>
      <c r="H25" s="8">
        <v>2.9444444444444446</v>
      </c>
    </row>
    <row r="26" spans="1:8" x14ac:dyDescent="0.25">
      <c r="A26" s="69"/>
      <c r="B26" s="2" t="s">
        <v>4</v>
      </c>
      <c r="C26" s="5">
        <v>16</v>
      </c>
      <c r="D26" s="5">
        <v>15</v>
      </c>
      <c r="E26" s="7">
        <v>0.9375</v>
      </c>
      <c r="F26" s="5">
        <v>14</v>
      </c>
      <c r="G26" s="7">
        <v>0.875</v>
      </c>
      <c r="H26" s="8">
        <v>3.42</v>
      </c>
    </row>
    <row r="27" spans="1:8" x14ac:dyDescent="0.25">
      <c r="A27" s="69"/>
      <c r="B27" s="2" t="s">
        <v>5</v>
      </c>
      <c r="C27" s="3">
        <v>12</v>
      </c>
      <c r="D27" s="3">
        <v>12</v>
      </c>
      <c r="E27" s="7">
        <v>1</v>
      </c>
      <c r="F27" s="3">
        <v>10</v>
      </c>
      <c r="G27" s="7">
        <v>0.83333333333333337</v>
      </c>
      <c r="H27" s="8">
        <v>2.9249999999999998</v>
      </c>
    </row>
    <row r="28" spans="1:8" ht="30" x14ac:dyDescent="0.25">
      <c r="A28" s="55"/>
      <c r="B28" s="18" t="s">
        <v>36</v>
      </c>
      <c r="C28" s="4" t="s">
        <v>78</v>
      </c>
      <c r="D28" s="4" t="s">
        <v>79</v>
      </c>
      <c r="E28" s="11" t="s">
        <v>80</v>
      </c>
      <c r="F28" s="4" t="s">
        <v>81</v>
      </c>
      <c r="G28" s="11" t="s">
        <v>37</v>
      </c>
      <c r="H28" s="13" t="s">
        <v>82</v>
      </c>
    </row>
    <row r="29" spans="1:8" x14ac:dyDescent="0.25">
      <c r="A29" s="69" t="s">
        <v>45</v>
      </c>
      <c r="B29" s="2" t="s">
        <v>1</v>
      </c>
      <c r="C29" s="3" t="s">
        <v>38</v>
      </c>
      <c r="D29" s="3" t="s">
        <v>38</v>
      </c>
      <c r="E29" s="7" t="s">
        <v>38</v>
      </c>
      <c r="F29" s="3" t="s">
        <v>38</v>
      </c>
      <c r="G29" s="7" t="s">
        <v>38</v>
      </c>
      <c r="H29" s="8" t="s">
        <v>38</v>
      </c>
    </row>
    <row r="30" spans="1:8" x14ac:dyDescent="0.25">
      <c r="A30" s="69"/>
      <c r="B30" s="2" t="s">
        <v>2</v>
      </c>
      <c r="C30" s="3">
        <v>22</v>
      </c>
      <c r="D30" s="3">
        <v>19</v>
      </c>
      <c r="E30" s="7">
        <v>0.86363636363636365</v>
      </c>
      <c r="F30" s="3">
        <v>15</v>
      </c>
      <c r="G30" s="7">
        <v>0.68181818181818177</v>
      </c>
      <c r="H30" s="8">
        <v>2.9473684210526314</v>
      </c>
    </row>
    <row r="31" spans="1:8" x14ac:dyDescent="0.25">
      <c r="A31" s="69"/>
      <c r="B31" s="2" t="s">
        <v>3</v>
      </c>
      <c r="C31" s="3">
        <v>18</v>
      </c>
      <c r="D31" s="3">
        <v>18</v>
      </c>
      <c r="E31" s="7">
        <v>1</v>
      </c>
      <c r="F31" s="3">
        <v>16</v>
      </c>
      <c r="G31" s="7">
        <v>0.88888888888888884</v>
      </c>
      <c r="H31" s="8">
        <v>2.8888888888888888</v>
      </c>
    </row>
    <row r="32" spans="1:8" x14ac:dyDescent="0.25">
      <c r="A32" s="69"/>
      <c r="B32" s="2" t="s">
        <v>4</v>
      </c>
      <c r="C32" s="3" t="s">
        <v>38</v>
      </c>
      <c r="D32" s="3" t="s">
        <v>38</v>
      </c>
      <c r="E32" s="7" t="s">
        <v>38</v>
      </c>
      <c r="F32" s="3" t="s">
        <v>38</v>
      </c>
      <c r="G32" s="7" t="s">
        <v>38</v>
      </c>
      <c r="H32" s="8" t="s">
        <v>38</v>
      </c>
    </row>
    <row r="33" spans="1:8" x14ac:dyDescent="0.25">
      <c r="A33" s="69"/>
      <c r="B33" s="2" t="s">
        <v>5</v>
      </c>
      <c r="C33" s="3">
        <v>16</v>
      </c>
      <c r="D33" s="3">
        <v>14</v>
      </c>
      <c r="E33" s="7">
        <v>0.875</v>
      </c>
      <c r="F33" s="3">
        <v>14</v>
      </c>
      <c r="G33" s="7">
        <v>0.875</v>
      </c>
      <c r="H33" s="8">
        <v>2.8571428571428572</v>
      </c>
    </row>
    <row r="34" spans="1:8" ht="30" x14ac:dyDescent="0.25">
      <c r="A34" s="55"/>
      <c r="B34" s="18" t="s">
        <v>36</v>
      </c>
      <c r="C34" s="4" t="s">
        <v>78</v>
      </c>
      <c r="D34" s="4" t="s">
        <v>79</v>
      </c>
      <c r="E34" s="11" t="s">
        <v>80</v>
      </c>
      <c r="F34" s="4" t="s">
        <v>81</v>
      </c>
      <c r="G34" s="11" t="s">
        <v>37</v>
      </c>
      <c r="H34" s="13" t="s">
        <v>82</v>
      </c>
    </row>
    <row r="35" spans="1:8" x14ac:dyDescent="0.25">
      <c r="A35" s="69" t="s">
        <v>46</v>
      </c>
      <c r="B35" s="2" t="s">
        <v>1</v>
      </c>
      <c r="C35" s="3" t="s">
        <v>38</v>
      </c>
      <c r="D35" s="3" t="s">
        <v>38</v>
      </c>
      <c r="E35" s="7" t="s">
        <v>38</v>
      </c>
      <c r="F35" s="3" t="s">
        <v>38</v>
      </c>
      <c r="G35" s="7" t="s">
        <v>38</v>
      </c>
      <c r="H35" s="8" t="s">
        <v>38</v>
      </c>
    </row>
    <row r="36" spans="1:8" x14ac:dyDescent="0.25">
      <c r="A36" s="69"/>
      <c r="B36" s="2" t="s">
        <v>2</v>
      </c>
      <c r="C36" s="3">
        <v>22</v>
      </c>
      <c r="D36" s="3">
        <v>18</v>
      </c>
      <c r="E36" s="7">
        <v>0.81818181818181823</v>
      </c>
      <c r="F36" s="3">
        <v>16</v>
      </c>
      <c r="G36" s="7">
        <v>0.72727272727272729</v>
      </c>
      <c r="H36" s="8">
        <v>2.9444444444444446</v>
      </c>
    </row>
    <row r="37" spans="1:8" x14ac:dyDescent="0.25">
      <c r="A37" s="69"/>
      <c r="B37" s="2" t="s">
        <v>3</v>
      </c>
      <c r="C37" s="3">
        <v>18</v>
      </c>
      <c r="D37" s="3">
        <v>13</v>
      </c>
      <c r="E37" s="7">
        <v>0.72222222222222221</v>
      </c>
      <c r="F37" s="3">
        <v>10</v>
      </c>
      <c r="G37" s="7">
        <v>0.55555555555555558</v>
      </c>
      <c r="H37" s="8">
        <v>3.0769230769230771</v>
      </c>
    </row>
    <row r="38" spans="1:8" x14ac:dyDescent="0.25">
      <c r="A38" s="69"/>
      <c r="B38" s="2" t="s">
        <v>4</v>
      </c>
      <c r="C38" s="3">
        <v>14</v>
      </c>
      <c r="D38" s="3">
        <v>13</v>
      </c>
      <c r="E38" s="7">
        <v>0.9285714285714286</v>
      </c>
      <c r="F38" s="3">
        <v>12</v>
      </c>
      <c r="G38" s="7">
        <v>0.8571428571428571</v>
      </c>
      <c r="H38" s="8">
        <v>2.8769230769230765</v>
      </c>
    </row>
    <row r="39" spans="1:8" x14ac:dyDescent="0.25">
      <c r="A39" s="69"/>
      <c r="B39" s="2" t="s">
        <v>5</v>
      </c>
      <c r="C39" s="3" t="s">
        <v>38</v>
      </c>
      <c r="D39" s="3" t="s">
        <v>38</v>
      </c>
      <c r="E39" s="7" t="s">
        <v>38</v>
      </c>
      <c r="F39" s="3" t="s">
        <v>38</v>
      </c>
      <c r="G39" s="7" t="s">
        <v>38</v>
      </c>
      <c r="H39" s="8" t="s">
        <v>38</v>
      </c>
    </row>
    <row r="40" spans="1:8" ht="30" x14ac:dyDescent="0.25">
      <c r="A40" s="55"/>
      <c r="B40" s="18" t="s">
        <v>36</v>
      </c>
      <c r="C40" s="4" t="s">
        <v>78</v>
      </c>
      <c r="D40" s="4" t="s">
        <v>79</v>
      </c>
      <c r="E40" s="11" t="s">
        <v>80</v>
      </c>
      <c r="F40" s="4" t="s">
        <v>81</v>
      </c>
      <c r="G40" s="11" t="s">
        <v>37</v>
      </c>
      <c r="H40" s="13" t="s">
        <v>82</v>
      </c>
    </row>
    <row r="41" spans="1:8" x14ac:dyDescent="0.25">
      <c r="A41" s="69" t="s">
        <v>47</v>
      </c>
      <c r="B41" s="2" t="s">
        <v>1</v>
      </c>
      <c r="C41" s="3" t="s">
        <v>38</v>
      </c>
      <c r="D41" s="3" t="s">
        <v>38</v>
      </c>
      <c r="E41" s="7" t="s">
        <v>38</v>
      </c>
      <c r="F41" s="3" t="s">
        <v>38</v>
      </c>
      <c r="G41" s="7" t="s">
        <v>38</v>
      </c>
      <c r="H41" s="8" t="s">
        <v>38</v>
      </c>
    </row>
    <row r="42" spans="1:8" x14ac:dyDescent="0.25">
      <c r="A42" s="69"/>
      <c r="B42" s="2" t="s">
        <v>2</v>
      </c>
      <c r="C42" s="3">
        <v>15</v>
      </c>
      <c r="D42" s="3">
        <v>13</v>
      </c>
      <c r="E42" s="7">
        <v>0.8666666666666667</v>
      </c>
      <c r="F42" s="3">
        <v>9</v>
      </c>
      <c r="G42" s="7">
        <v>0.6</v>
      </c>
      <c r="H42" s="8">
        <v>2.3076923076923075</v>
      </c>
    </row>
    <row r="43" spans="1:8" x14ac:dyDescent="0.25">
      <c r="A43" s="69"/>
      <c r="B43" s="2" t="s">
        <v>3</v>
      </c>
      <c r="C43" s="3" t="s">
        <v>38</v>
      </c>
      <c r="D43" s="3" t="s">
        <v>38</v>
      </c>
      <c r="E43" s="7" t="s">
        <v>38</v>
      </c>
      <c r="F43" s="3" t="s">
        <v>38</v>
      </c>
      <c r="G43" s="7" t="s">
        <v>38</v>
      </c>
      <c r="H43" s="8" t="s">
        <v>38</v>
      </c>
    </row>
    <row r="44" spans="1:8" x14ac:dyDescent="0.25">
      <c r="A44" s="69"/>
      <c r="B44" s="2" t="s">
        <v>4</v>
      </c>
      <c r="C44" s="3">
        <v>19</v>
      </c>
      <c r="D44" s="3">
        <v>15</v>
      </c>
      <c r="E44" s="7">
        <v>0.78947368421052633</v>
      </c>
      <c r="F44" s="3">
        <v>15</v>
      </c>
      <c r="G44" s="7">
        <v>0.78947368421052633</v>
      </c>
      <c r="H44" s="8">
        <v>3.2666666666666666</v>
      </c>
    </row>
    <row r="45" spans="1:8" x14ac:dyDescent="0.25">
      <c r="A45" s="69"/>
      <c r="B45" s="2" t="s">
        <v>5</v>
      </c>
      <c r="C45" s="3" t="s">
        <v>38</v>
      </c>
      <c r="D45" s="3" t="s">
        <v>38</v>
      </c>
      <c r="E45" s="7" t="s">
        <v>38</v>
      </c>
      <c r="F45" s="3" t="s">
        <v>38</v>
      </c>
      <c r="G45" s="7" t="s">
        <v>38</v>
      </c>
      <c r="H45" s="8" t="s">
        <v>38</v>
      </c>
    </row>
    <row r="46" spans="1:8" ht="30" x14ac:dyDescent="0.25">
      <c r="A46" s="55"/>
      <c r="B46" s="18" t="s">
        <v>36</v>
      </c>
      <c r="C46" s="4" t="s">
        <v>78</v>
      </c>
      <c r="D46" s="4" t="s">
        <v>79</v>
      </c>
      <c r="E46" s="11" t="s">
        <v>80</v>
      </c>
      <c r="F46" s="4" t="s">
        <v>81</v>
      </c>
      <c r="G46" s="11" t="s">
        <v>37</v>
      </c>
      <c r="H46" s="13" t="s">
        <v>82</v>
      </c>
    </row>
    <row r="47" spans="1:8" x14ac:dyDescent="0.25">
      <c r="A47" s="69" t="s">
        <v>48</v>
      </c>
      <c r="B47" s="2" t="s">
        <v>1</v>
      </c>
      <c r="C47" s="3">
        <v>28</v>
      </c>
      <c r="D47" s="3">
        <v>27</v>
      </c>
      <c r="E47" s="7">
        <v>0.9642857142857143</v>
      </c>
      <c r="F47" s="3">
        <v>25</v>
      </c>
      <c r="G47" s="7">
        <v>0.8928571428571429</v>
      </c>
      <c r="H47" s="8">
        <v>3.2259259259259263</v>
      </c>
    </row>
    <row r="48" spans="1:8" x14ac:dyDescent="0.25">
      <c r="A48" s="69"/>
      <c r="B48" s="2" t="s">
        <v>2</v>
      </c>
      <c r="C48" s="3" t="s">
        <v>38</v>
      </c>
      <c r="D48" s="3" t="s">
        <v>38</v>
      </c>
      <c r="E48" s="7" t="s">
        <v>38</v>
      </c>
      <c r="F48" s="3" t="s">
        <v>38</v>
      </c>
      <c r="G48" s="7" t="s">
        <v>38</v>
      </c>
      <c r="H48" s="8" t="s">
        <v>38</v>
      </c>
    </row>
    <row r="49" spans="1:8" x14ac:dyDescent="0.25">
      <c r="A49" s="69"/>
      <c r="B49" s="2" t="s">
        <v>3</v>
      </c>
      <c r="C49" s="3" t="s">
        <v>38</v>
      </c>
      <c r="D49" s="3" t="s">
        <v>38</v>
      </c>
      <c r="E49" s="7" t="s">
        <v>38</v>
      </c>
      <c r="F49" s="3" t="s">
        <v>38</v>
      </c>
      <c r="G49" s="7" t="s">
        <v>38</v>
      </c>
      <c r="H49" s="8" t="s">
        <v>38</v>
      </c>
    </row>
    <row r="50" spans="1:8" x14ac:dyDescent="0.25">
      <c r="A50" s="69"/>
      <c r="B50" s="2" t="s">
        <v>4</v>
      </c>
      <c r="C50" s="3" t="s">
        <v>38</v>
      </c>
      <c r="D50" s="3" t="s">
        <v>38</v>
      </c>
      <c r="E50" s="7" t="s">
        <v>38</v>
      </c>
      <c r="F50" s="3" t="s">
        <v>38</v>
      </c>
      <c r="G50" s="7" t="s">
        <v>38</v>
      </c>
      <c r="H50" s="8" t="s">
        <v>38</v>
      </c>
    </row>
    <row r="51" spans="1:8" x14ac:dyDescent="0.25">
      <c r="A51" s="69"/>
      <c r="B51" s="2" t="s">
        <v>5</v>
      </c>
      <c r="C51" s="3" t="s">
        <v>38</v>
      </c>
      <c r="D51" s="3" t="s">
        <v>38</v>
      </c>
      <c r="E51" s="7" t="s">
        <v>38</v>
      </c>
      <c r="F51" s="3" t="s">
        <v>38</v>
      </c>
      <c r="G51" s="7" t="s">
        <v>38</v>
      </c>
      <c r="H51" s="8" t="s">
        <v>38</v>
      </c>
    </row>
    <row r="52" spans="1:8" ht="30" x14ac:dyDescent="0.25">
      <c r="A52" s="55"/>
      <c r="B52" s="18" t="s">
        <v>36</v>
      </c>
      <c r="C52" s="4" t="s">
        <v>78</v>
      </c>
      <c r="D52" s="4" t="s">
        <v>79</v>
      </c>
      <c r="E52" s="11" t="s">
        <v>80</v>
      </c>
      <c r="F52" s="4" t="s">
        <v>81</v>
      </c>
      <c r="G52" s="11" t="s">
        <v>37</v>
      </c>
      <c r="H52" s="13" t="s">
        <v>82</v>
      </c>
    </row>
    <row r="53" spans="1:8" x14ac:dyDescent="0.25">
      <c r="A53" s="69" t="s">
        <v>49</v>
      </c>
      <c r="B53" s="2" t="s">
        <v>1</v>
      </c>
      <c r="C53" s="3" t="s">
        <v>38</v>
      </c>
      <c r="D53" s="3" t="s">
        <v>38</v>
      </c>
      <c r="E53" s="7" t="s">
        <v>38</v>
      </c>
      <c r="F53" s="3" t="s">
        <v>38</v>
      </c>
      <c r="G53" s="7" t="s">
        <v>38</v>
      </c>
      <c r="H53" s="8" t="s">
        <v>38</v>
      </c>
    </row>
    <row r="54" spans="1:8" x14ac:dyDescent="0.25">
      <c r="A54" s="69"/>
      <c r="B54" s="2" t="s">
        <v>2</v>
      </c>
      <c r="C54" s="3" t="s">
        <v>38</v>
      </c>
      <c r="D54" s="3" t="s">
        <v>38</v>
      </c>
      <c r="E54" s="7" t="s">
        <v>38</v>
      </c>
      <c r="F54" s="3" t="s">
        <v>38</v>
      </c>
      <c r="G54" s="7" t="s">
        <v>38</v>
      </c>
      <c r="H54" s="8" t="s">
        <v>38</v>
      </c>
    </row>
    <row r="55" spans="1:8" x14ac:dyDescent="0.25">
      <c r="A55" s="69"/>
      <c r="B55" s="2" t="s">
        <v>3</v>
      </c>
      <c r="C55" s="3" t="s">
        <v>38</v>
      </c>
      <c r="D55" s="3" t="s">
        <v>38</v>
      </c>
      <c r="E55" s="7" t="s">
        <v>38</v>
      </c>
      <c r="F55" s="3" t="s">
        <v>38</v>
      </c>
      <c r="G55" s="7" t="s">
        <v>38</v>
      </c>
      <c r="H55" s="8" t="s">
        <v>38</v>
      </c>
    </row>
    <row r="56" spans="1:8" x14ac:dyDescent="0.25">
      <c r="A56" s="69"/>
      <c r="B56" s="2" t="s">
        <v>4</v>
      </c>
      <c r="C56" s="3" t="s">
        <v>38</v>
      </c>
      <c r="D56" s="3" t="s">
        <v>38</v>
      </c>
      <c r="E56" s="7" t="s">
        <v>38</v>
      </c>
      <c r="F56" s="3" t="s">
        <v>38</v>
      </c>
      <c r="G56" s="7" t="s">
        <v>38</v>
      </c>
      <c r="H56" s="8" t="s">
        <v>38</v>
      </c>
    </row>
    <row r="57" spans="1:8" x14ac:dyDescent="0.25">
      <c r="A57" s="69"/>
      <c r="B57" s="2" t="s">
        <v>5</v>
      </c>
      <c r="C57" s="3">
        <v>16</v>
      </c>
      <c r="D57" s="3">
        <v>15</v>
      </c>
      <c r="E57" s="7">
        <v>0.9375</v>
      </c>
      <c r="F57" s="3">
        <v>15</v>
      </c>
      <c r="G57" s="7">
        <v>0.9375</v>
      </c>
      <c r="H57" s="8">
        <v>3.2</v>
      </c>
    </row>
    <row r="58" spans="1:8" ht="30" x14ac:dyDescent="0.25">
      <c r="A58" s="55"/>
      <c r="B58" s="18" t="s">
        <v>36</v>
      </c>
      <c r="C58" s="4" t="s">
        <v>78</v>
      </c>
      <c r="D58" s="4" t="s">
        <v>79</v>
      </c>
      <c r="E58" s="11" t="s">
        <v>80</v>
      </c>
      <c r="F58" s="4" t="s">
        <v>81</v>
      </c>
      <c r="G58" s="11" t="s">
        <v>37</v>
      </c>
      <c r="H58" s="13" t="s">
        <v>82</v>
      </c>
    </row>
    <row r="59" spans="1:8" x14ac:dyDescent="0.25">
      <c r="A59" s="69" t="s">
        <v>50</v>
      </c>
      <c r="B59" s="2" t="s">
        <v>1</v>
      </c>
      <c r="C59" s="3">
        <v>7</v>
      </c>
      <c r="D59" s="3">
        <v>6</v>
      </c>
      <c r="E59" s="7">
        <v>0.8571428571428571</v>
      </c>
      <c r="F59" s="3">
        <v>6</v>
      </c>
      <c r="G59" s="7">
        <v>0.8571428571428571</v>
      </c>
      <c r="H59" s="8">
        <v>3.6833333333333336</v>
      </c>
    </row>
    <row r="60" spans="1:8" x14ac:dyDescent="0.25">
      <c r="A60" s="69"/>
      <c r="B60" s="2" t="s">
        <v>2</v>
      </c>
      <c r="C60" s="3" t="s">
        <v>38</v>
      </c>
      <c r="D60" s="3" t="s">
        <v>38</v>
      </c>
      <c r="E60" s="7" t="s">
        <v>38</v>
      </c>
      <c r="F60" s="3" t="s">
        <v>38</v>
      </c>
      <c r="G60" s="7" t="s">
        <v>38</v>
      </c>
      <c r="H60" s="8" t="s">
        <v>38</v>
      </c>
    </row>
    <row r="61" spans="1:8" x14ac:dyDescent="0.25">
      <c r="A61" s="69"/>
      <c r="B61" s="2" t="s">
        <v>3</v>
      </c>
      <c r="C61" s="3" t="s">
        <v>38</v>
      </c>
      <c r="D61" s="3" t="s">
        <v>38</v>
      </c>
      <c r="E61" s="7" t="s">
        <v>38</v>
      </c>
      <c r="F61" s="3" t="s">
        <v>38</v>
      </c>
      <c r="G61" s="7" t="s">
        <v>38</v>
      </c>
      <c r="H61" s="8" t="s">
        <v>38</v>
      </c>
    </row>
    <row r="62" spans="1:8" x14ac:dyDescent="0.25">
      <c r="A62" s="69"/>
      <c r="B62" s="2" t="s">
        <v>4</v>
      </c>
      <c r="C62" s="3" t="s">
        <v>38</v>
      </c>
      <c r="D62" s="3" t="s">
        <v>38</v>
      </c>
      <c r="E62" s="7" t="s">
        <v>38</v>
      </c>
      <c r="F62" s="3" t="s">
        <v>38</v>
      </c>
      <c r="G62" s="7" t="s">
        <v>38</v>
      </c>
      <c r="H62" s="8" t="s">
        <v>38</v>
      </c>
    </row>
    <row r="63" spans="1:8" x14ac:dyDescent="0.25">
      <c r="A63" s="69"/>
      <c r="B63" s="2" t="s">
        <v>5</v>
      </c>
      <c r="C63" s="3">
        <v>11</v>
      </c>
      <c r="D63" s="3">
        <v>10</v>
      </c>
      <c r="E63" s="7">
        <v>0.90909090909090906</v>
      </c>
      <c r="F63" s="3">
        <v>9</v>
      </c>
      <c r="G63" s="7">
        <v>0.81818181818181823</v>
      </c>
      <c r="H63" s="8">
        <v>3.2699999999999996</v>
      </c>
    </row>
    <row r="64" spans="1:8" ht="30" x14ac:dyDescent="0.25">
      <c r="A64" s="55"/>
      <c r="B64" s="18" t="s">
        <v>36</v>
      </c>
      <c r="C64" s="4" t="s">
        <v>78</v>
      </c>
      <c r="D64" s="4" t="s">
        <v>79</v>
      </c>
      <c r="E64" s="11" t="s">
        <v>80</v>
      </c>
      <c r="F64" s="4" t="s">
        <v>81</v>
      </c>
      <c r="G64" s="11" t="s">
        <v>37</v>
      </c>
      <c r="H64" s="13" t="s">
        <v>82</v>
      </c>
    </row>
    <row r="65" spans="1:8" x14ac:dyDescent="0.25">
      <c r="A65" s="64" t="s">
        <v>51</v>
      </c>
      <c r="B65" s="2" t="s">
        <v>1</v>
      </c>
      <c r="C65" s="3" t="s">
        <v>38</v>
      </c>
      <c r="D65" s="3" t="s">
        <v>38</v>
      </c>
      <c r="E65" s="7" t="s">
        <v>38</v>
      </c>
      <c r="F65" s="3" t="s">
        <v>38</v>
      </c>
      <c r="G65" s="7" t="s">
        <v>38</v>
      </c>
      <c r="H65" s="8" t="s">
        <v>38</v>
      </c>
    </row>
    <row r="66" spans="1:8" x14ac:dyDescent="0.25">
      <c r="A66" s="64"/>
      <c r="B66" s="2" t="s">
        <v>2</v>
      </c>
      <c r="C66" s="3" t="s">
        <v>38</v>
      </c>
      <c r="D66" s="3" t="s">
        <v>38</v>
      </c>
      <c r="E66" s="7" t="s">
        <v>38</v>
      </c>
      <c r="F66" s="3" t="s">
        <v>38</v>
      </c>
      <c r="G66" s="7" t="s">
        <v>38</v>
      </c>
      <c r="H66" s="8" t="s">
        <v>38</v>
      </c>
    </row>
    <row r="67" spans="1:8" x14ac:dyDescent="0.25">
      <c r="A67" s="64"/>
      <c r="B67" s="2" t="s">
        <v>3</v>
      </c>
      <c r="C67" s="3" t="s">
        <v>38</v>
      </c>
      <c r="D67" s="3" t="s">
        <v>38</v>
      </c>
      <c r="E67" s="7" t="s">
        <v>38</v>
      </c>
      <c r="F67" s="3" t="s">
        <v>38</v>
      </c>
      <c r="G67" s="7" t="s">
        <v>38</v>
      </c>
      <c r="H67" s="8" t="s">
        <v>38</v>
      </c>
    </row>
    <row r="68" spans="1:8" x14ac:dyDescent="0.25">
      <c r="A68" s="64"/>
      <c r="B68" s="2" t="s">
        <v>4</v>
      </c>
      <c r="C68" s="3">
        <v>4</v>
      </c>
      <c r="D68" s="3">
        <v>3</v>
      </c>
      <c r="E68" s="7">
        <v>0.75</v>
      </c>
      <c r="F68" s="3">
        <v>3</v>
      </c>
      <c r="G68" s="7">
        <v>0.75</v>
      </c>
      <c r="H68" s="8">
        <v>4</v>
      </c>
    </row>
    <row r="69" spans="1:8" x14ac:dyDescent="0.25">
      <c r="A69" s="64"/>
      <c r="B69" s="2" t="s">
        <v>5</v>
      </c>
      <c r="C69" s="3" t="s">
        <v>38</v>
      </c>
      <c r="D69" s="3" t="s">
        <v>38</v>
      </c>
      <c r="E69" s="7" t="s">
        <v>38</v>
      </c>
      <c r="F69" s="3" t="s">
        <v>38</v>
      </c>
      <c r="G69" s="7" t="s">
        <v>38</v>
      </c>
      <c r="H69" s="8" t="s">
        <v>38</v>
      </c>
    </row>
  </sheetData>
  <mergeCells count="12">
    <mergeCell ref="A65:A69"/>
    <mergeCell ref="A1:H2"/>
    <mergeCell ref="A4:A8"/>
    <mergeCell ref="A11:A15"/>
    <mergeCell ref="A17:A21"/>
    <mergeCell ref="A23:A27"/>
    <mergeCell ref="A29:A33"/>
    <mergeCell ref="A35:A39"/>
    <mergeCell ref="A41:A45"/>
    <mergeCell ref="A47:A51"/>
    <mergeCell ref="A53:A57"/>
    <mergeCell ref="A59:A63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51" customWidth="1"/>
    <col min="2" max="4" width="13.7109375" style="27" customWidth="1"/>
    <col min="5" max="5" width="13.7109375" style="37" customWidth="1"/>
    <col min="6" max="6" width="13.7109375" style="27" customWidth="1"/>
    <col min="7" max="7" width="13.7109375" style="37" customWidth="1"/>
    <col min="8" max="8" width="13.7109375" style="38" customWidth="1"/>
  </cols>
  <sheetData>
    <row r="1" spans="1:8" ht="30" x14ac:dyDescent="0.25">
      <c r="A1" s="53" t="s">
        <v>77</v>
      </c>
      <c r="B1" s="10" t="s">
        <v>36</v>
      </c>
      <c r="C1" s="28" t="s">
        <v>78</v>
      </c>
      <c r="D1" s="28" t="s">
        <v>79</v>
      </c>
      <c r="E1" s="29" t="s">
        <v>80</v>
      </c>
      <c r="F1" s="28" t="s">
        <v>81</v>
      </c>
      <c r="G1" s="29" t="s">
        <v>37</v>
      </c>
      <c r="H1" s="30" t="s">
        <v>82</v>
      </c>
    </row>
    <row r="2" spans="1:8" x14ac:dyDescent="0.25">
      <c r="A2" s="69" t="s">
        <v>52</v>
      </c>
      <c r="B2" s="19" t="s">
        <v>1</v>
      </c>
      <c r="C2" s="21">
        <v>124</v>
      </c>
      <c r="D2" s="21">
        <v>108</v>
      </c>
      <c r="E2" s="31">
        <v>0.87096774193548387</v>
      </c>
      <c r="F2" s="21">
        <v>90</v>
      </c>
      <c r="G2" s="32">
        <v>0.72580645161290325</v>
      </c>
      <c r="H2" s="33">
        <v>2.9728971962616821</v>
      </c>
    </row>
    <row r="3" spans="1:8" x14ac:dyDescent="0.25">
      <c r="A3" s="69"/>
      <c r="B3" s="19" t="s">
        <v>2</v>
      </c>
      <c r="C3" s="21">
        <v>140</v>
      </c>
      <c r="D3" s="21">
        <v>115</v>
      </c>
      <c r="E3" s="31">
        <v>0.8214285714285714</v>
      </c>
      <c r="F3" s="21">
        <v>97</v>
      </c>
      <c r="G3" s="32">
        <v>0.69285714285714284</v>
      </c>
      <c r="H3" s="33">
        <v>3.0614035087719298</v>
      </c>
    </row>
    <row r="4" spans="1:8" x14ac:dyDescent="0.25">
      <c r="A4" s="69"/>
      <c r="B4" s="19" t="s">
        <v>3</v>
      </c>
      <c r="C4" s="21">
        <v>109</v>
      </c>
      <c r="D4" s="21">
        <v>92</v>
      </c>
      <c r="E4" s="31">
        <v>0.84403669724770647</v>
      </c>
      <c r="F4" s="21">
        <v>76</v>
      </c>
      <c r="G4" s="32">
        <v>0.69724770642201839</v>
      </c>
      <c r="H4" s="33">
        <v>2.9565217391304346</v>
      </c>
    </row>
    <row r="5" spans="1:8" x14ac:dyDescent="0.25">
      <c r="A5" s="69"/>
      <c r="B5" s="19" t="s">
        <v>4</v>
      </c>
      <c r="C5" s="21">
        <v>101</v>
      </c>
      <c r="D5" s="21">
        <v>87</v>
      </c>
      <c r="E5" s="31">
        <v>0.86138613861386137</v>
      </c>
      <c r="F5" s="21">
        <v>80</v>
      </c>
      <c r="G5" s="32">
        <v>0.79207920792079212</v>
      </c>
      <c r="H5" s="33">
        <v>3.1436781609195403</v>
      </c>
    </row>
    <row r="6" spans="1:8" x14ac:dyDescent="0.25">
      <c r="A6" s="69"/>
      <c r="B6" s="19" t="s">
        <v>5</v>
      </c>
      <c r="C6" s="21">
        <v>93</v>
      </c>
      <c r="D6" s="21">
        <v>81</v>
      </c>
      <c r="E6" s="31">
        <v>0.87096774193548387</v>
      </c>
      <c r="F6" s="21">
        <v>67</v>
      </c>
      <c r="G6" s="32">
        <v>0.72043010752688175</v>
      </c>
      <c r="H6" s="33">
        <v>2.7271604938271605</v>
      </c>
    </row>
    <row r="7" spans="1:8" x14ac:dyDescent="0.25">
      <c r="A7" s="64" t="s">
        <v>53</v>
      </c>
      <c r="B7" s="19" t="s">
        <v>1</v>
      </c>
      <c r="C7" s="23">
        <v>7</v>
      </c>
      <c r="D7" s="23">
        <v>6</v>
      </c>
      <c r="E7" s="34">
        <v>0.8571428571428571</v>
      </c>
      <c r="F7" s="23">
        <v>6</v>
      </c>
      <c r="G7" s="35">
        <v>0.8571428571428571</v>
      </c>
      <c r="H7" s="36">
        <v>3.6833333333333336</v>
      </c>
    </row>
    <row r="8" spans="1:8" x14ac:dyDescent="0.25">
      <c r="A8" s="64"/>
      <c r="B8" s="19" t="s">
        <v>2</v>
      </c>
      <c r="C8" s="23" t="s">
        <v>38</v>
      </c>
      <c r="D8" s="23" t="s">
        <v>38</v>
      </c>
      <c r="E8" s="34" t="s">
        <v>38</v>
      </c>
      <c r="F8" s="23" t="s">
        <v>38</v>
      </c>
      <c r="G8" s="35" t="s">
        <v>38</v>
      </c>
      <c r="H8" s="36" t="s">
        <v>38</v>
      </c>
    </row>
    <row r="9" spans="1:8" x14ac:dyDescent="0.25">
      <c r="A9" s="64"/>
      <c r="B9" s="19" t="s">
        <v>3</v>
      </c>
      <c r="C9" s="23" t="s">
        <v>38</v>
      </c>
      <c r="D9" s="23" t="s">
        <v>38</v>
      </c>
      <c r="E9" s="34" t="s">
        <v>38</v>
      </c>
      <c r="F9" s="23" t="s">
        <v>38</v>
      </c>
      <c r="G9" s="35" t="s">
        <v>38</v>
      </c>
      <c r="H9" s="36" t="s">
        <v>38</v>
      </c>
    </row>
    <row r="10" spans="1:8" x14ac:dyDescent="0.25">
      <c r="A10" s="64"/>
      <c r="B10" s="19" t="s">
        <v>4</v>
      </c>
      <c r="C10" s="23" t="s">
        <v>38</v>
      </c>
      <c r="D10" s="23" t="s">
        <v>38</v>
      </c>
      <c r="E10" s="34" t="s">
        <v>38</v>
      </c>
      <c r="F10" s="23" t="s">
        <v>38</v>
      </c>
      <c r="G10" s="35" t="s">
        <v>38</v>
      </c>
      <c r="H10" s="36" t="s">
        <v>38</v>
      </c>
    </row>
    <row r="11" spans="1:8" x14ac:dyDescent="0.25">
      <c r="A11" s="64"/>
      <c r="B11" s="19" t="s">
        <v>5</v>
      </c>
      <c r="C11" s="23">
        <v>11</v>
      </c>
      <c r="D11" s="23">
        <v>10</v>
      </c>
      <c r="E11" s="34">
        <v>0.90909090909090906</v>
      </c>
      <c r="F11" s="23">
        <v>9</v>
      </c>
      <c r="G11" s="35">
        <v>0.81818181818181823</v>
      </c>
      <c r="H11" s="36">
        <v>3.2699999999999996</v>
      </c>
    </row>
  </sheetData>
  <mergeCells count="2">
    <mergeCell ref="A2:A6"/>
    <mergeCell ref="A7:A1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51" customWidth="1"/>
    <col min="2" max="8" width="14" style="27" customWidth="1"/>
  </cols>
  <sheetData>
    <row r="1" spans="1:8" ht="30" x14ac:dyDescent="0.25">
      <c r="A1" s="53" t="s">
        <v>0</v>
      </c>
      <c r="B1" s="10" t="s">
        <v>36</v>
      </c>
      <c r="C1" s="28" t="s">
        <v>78</v>
      </c>
      <c r="D1" s="28" t="s">
        <v>79</v>
      </c>
      <c r="E1" s="29" t="s">
        <v>80</v>
      </c>
      <c r="F1" s="28" t="s">
        <v>81</v>
      </c>
      <c r="G1" s="29" t="s">
        <v>37</v>
      </c>
      <c r="H1" s="30" t="s">
        <v>82</v>
      </c>
    </row>
    <row r="2" spans="1:8" x14ac:dyDescent="0.25">
      <c r="A2" s="69" t="s">
        <v>7</v>
      </c>
      <c r="B2" s="19" t="s">
        <v>1</v>
      </c>
      <c r="C2" s="21">
        <v>23</v>
      </c>
      <c r="D2" s="21">
        <v>22</v>
      </c>
      <c r="E2" s="31">
        <v>0.95652173913043481</v>
      </c>
      <c r="F2" s="21">
        <v>20</v>
      </c>
      <c r="G2" s="31">
        <v>0.86956521739130432</v>
      </c>
      <c r="H2" s="39">
        <v>3.5</v>
      </c>
    </row>
    <row r="3" spans="1:8" x14ac:dyDescent="0.25">
      <c r="A3" s="69"/>
      <c r="B3" s="19" t="s">
        <v>2</v>
      </c>
      <c r="C3" s="21">
        <v>27</v>
      </c>
      <c r="D3" s="21">
        <v>24</v>
      </c>
      <c r="E3" s="31">
        <v>0.88888888888888884</v>
      </c>
      <c r="F3" s="21">
        <v>21</v>
      </c>
      <c r="G3" s="31">
        <v>0.77777777777777779</v>
      </c>
      <c r="H3" s="39">
        <v>3.4166666666666665</v>
      </c>
    </row>
    <row r="4" spans="1:8" x14ac:dyDescent="0.25">
      <c r="A4" s="69"/>
      <c r="B4" s="19" t="s">
        <v>3</v>
      </c>
      <c r="C4" s="21">
        <v>15</v>
      </c>
      <c r="D4" s="21">
        <v>15</v>
      </c>
      <c r="E4" s="31">
        <v>1</v>
      </c>
      <c r="F4" s="21">
        <v>14</v>
      </c>
      <c r="G4" s="31">
        <v>0.93333333333333335</v>
      </c>
      <c r="H4" s="39">
        <v>3.6</v>
      </c>
    </row>
    <row r="5" spans="1:8" x14ac:dyDescent="0.25">
      <c r="A5" s="69"/>
      <c r="B5" s="19" t="s">
        <v>4</v>
      </c>
      <c r="C5" s="21">
        <v>19</v>
      </c>
      <c r="D5" s="21">
        <v>18</v>
      </c>
      <c r="E5" s="31">
        <v>0.94736842105263153</v>
      </c>
      <c r="F5" s="21">
        <v>17</v>
      </c>
      <c r="G5" s="31">
        <v>0.89473684210526316</v>
      </c>
      <c r="H5" s="39">
        <v>3.5944444444444446</v>
      </c>
    </row>
    <row r="6" spans="1:8" x14ac:dyDescent="0.25">
      <c r="A6" s="69"/>
      <c r="B6" s="19" t="s">
        <v>5</v>
      </c>
      <c r="C6" s="21">
        <v>32</v>
      </c>
      <c r="D6" s="21">
        <v>29</v>
      </c>
      <c r="E6" s="31">
        <v>0.90625</v>
      </c>
      <c r="F6" s="21">
        <v>26</v>
      </c>
      <c r="G6" s="31">
        <v>0.8125</v>
      </c>
      <c r="H6" s="39">
        <v>3.0517241379310347</v>
      </c>
    </row>
    <row r="7" spans="1:8" x14ac:dyDescent="0.25">
      <c r="A7" s="69" t="s">
        <v>8</v>
      </c>
      <c r="B7" s="19" t="s">
        <v>1</v>
      </c>
      <c r="C7" s="21">
        <v>108</v>
      </c>
      <c r="D7" s="21">
        <v>92</v>
      </c>
      <c r="E7" s="31">
        <v>0.85185185185185186</v>
      </c>
      <c r="F7" s="21">
        <v>76</v>
      </c>
      <c r="G7" s="31">
        <v>0.70370370370370372</v>
      </c>
      <c r="H7" s="39">
        <v>2.8923076923076922</v>
      </c>
    </row>
    <row r="8" spans="1:8" x14ac:dyDescent="0.25">
      <c r="A8" s="69"/>
      <c r="B8" s="19" t="s">
        <v>2</v>
      </c>
      <c r="C8" s="21">
        <v>112</v>
      </c>
      <c r="D8" s="21">
        <v>90</v>
      </c>
      <c r="E8" s="31">
        <v>0.8035714285714286</v>
      </c>
      <c r="F8" s="21">
        <v>76</v>
      </c>
      <c r="G8" s="31">
        <v>0.6785714285714286</v>
      </c>
      <c r="H8" s="39">
        <v>3</v>
      </c>
    </row>
    <row r="9" spans="1:8" x14ac:dyDescent="0.25">
      <c r="A9" s="69"/>
      <c r="B9" s="19" t="s">
        <v>3</v>
      </c>
      <c r="C9" s="21">
        <v>94</v>
      </c>
      <c r="D9" s="21">
        <v>77</v>
      </c>
      <c r="E9" s="31">
        <v>0.81914893617021278</v>
      </c>
      <c r="F9" s="21">
        <v>62</v>
      </c>
      <c r="G9" s="31">
        <v>0.65957446808510634</v>
      </c>
      <c r="H9" s="39">
        <v>2.831168831168831</v>
      </c>
    </row>
    <row r="10" spans="1:8" x14ac:dyDescent="0.25">
      <c r="A10" s="69"/>
      <c r="B10" s="19" t="s">
        <v>4</v>
      </c>
      <c r="C10" s="21">
        <v>81</v>
      </c>
      <c r="D10" s="21">
        <v>68</v>
      </c>
      <c r="E10" s="31">
        <v>0.83950617283950613</v>
      </c>
      <c r="F10" s="21">
        <v>62</v>
      </c>
      <c r="G10" s="31">
        <v>0.76543209876543206</v>
      </c>
      <c r="H10" s="39">
        <v>3.0264705882352945</v>
      </c>
    </row>
    <row r="11" spans="1:8" x14ac:dyDescent="0.25">
      <c r="A11" s="69"/>
      <c r="B11" s="19" t="s">
        <v>5</v>
      </c>
      <c r="C11" s="21">
        <v>70</v>
      </c>
      <c r="D11" s="21">
        <v>60</v>
      </c>
      <c r="E11" s="31">
        <v>0.8571428571428571</v>
      </c>
      <c r="F11" s="21">
        <v>48</v>
      </c>
      <c r="G11" s="31">
        <v>0.68571428571428572</v>
      </c>
      <c r="H11" s="39">
        <v>2.6566666666666667</v>
      </c>
    </row>
    <row r="12" spans="1:8" ht="30" x14ac:dyDescent="0.25">
      <c r="A12" s="53" t="s">
        <v>54</v>
      </c>
      <c r="B12" s="10" t="s">
        <v>36</v>
      </c>
      <c r="C12" s="28" t="s">
        <v>78</v>
      </c>
      <c r="D12" s="28" t="s">
        <v>79</v>
      </c>
      <c r="E12" s="29" t="s">
        <v>80</v>
      </c>
      <c r="F12" s="28" t="s">
        <v>81</v>
      </c>
      <c r="G12" s="29" t="s">
        <v>37</v>
      </c>
      <c r="H12" s="30" t="s">
        <v>82</v>
      </c>
    </row>
    <row r="13" spans="1:8" x14ac:dyDescent="0.25">
      <c r="A13" s="70" t="s">
        <v>55</v>
      </c>
      <c r="B13" s="19" t="s">
        <v>1</v>
      </c>
      <c r="C13" s="21">
        <v>4</v>
      </c>
      <c r="D13" s="21">
        <v>3</v>
      </c>
      <c r="E13" s="31">
        <v>0.75</v>
      </c>
      <c r="F13" s="21">
        <v>1</v>
      </c>
      <c r="G13" s="31">
        <v>0.25</v>
      </c>
      <c r="H13" s="39">
        <v>0.66666666666666663</v>
      </c>
    </row>
    <row r="14" spans="1:8" x14ac:dyDescent="0.25">
      <c r="A14" s="71"/>
      <c r="B14" s="19" t="s">
        <v>2</v>
      </c>
      <c r="C14" s="21" t="s">
        <v>38</v>
      </c>
      <c r="D14" s="21" t="s">
        <v>38</v>
      </c>
      <c r="E14" s="31" t="s">
        <v>38</v>
      </c>
      <c r="F14" s="21" t="s">
        <v>38</v>
      </c>
      <c r="G14" s="31" t="s">
        <v>38</v>
      </c>
      <c r="H14" s="39" t="s">
        <v>38</v>
      </c>
    </row>
    <row r="15" spans="1:8" x14ac:dyDescent="0.25">
      <c r="A15" s="71"/>
      <c r="B15" s="19" t="s">
        <v>3</v>
      </c>
      <c r="C15" s="21">
        <v>1</v>
      </c>
      <c r="D15" s="21">
        <v>0</v>
      </c>
      <c r="E15" s="31">
        <v>0</v>
      </c>
      <c r="F15" s="21">
        <v>0</v>
      </c>
      <c r="G15" s="31">
        <v>0</v>
      </c>
      <c r="H15" s="39" t="s">
        <v>38</v>
      </c>
    </row>
    <row r="16" spans="1:8" x14ac:dyDescent="0.25">
      <c r="A16" s="71"/>
      <c r="B16" s="19" t="s">
        <v>4</v>
      </c>
      <c r="C16" s="21">
        <v>2</v>
      </c>
      <c r="D16" s="21">
        <v>2</v>
      </c>
      <c r="E16" s="31">
        <v>1</v>
      </c>
      <c r="F16" s="21">
        <v>2</v>
      </c>
      <c r="G16" s="31">
        <v>1</v>
      </c>
      <c r="H16" s="39">
        <v>3.35</v>
      </c>
    </row>
    <row r="17" spans="1:8" x14ac:dyDescent="0.25">
      <c r="A17" s="72"/>
      <c r="B17" s="19" t="s">
        <v>5</v>
      </c>
      <c r="C17" s="21">
        <v>4</v>
      </c>
      <c r="D17" s="21">
        <v>4</v>
      </c>
      <c r="E17" s="31">
        <v>1</v>
      </c>
      <c r="F17" s="21">
        <v>4</v>
      </c>
      <c r="G17" s="31">
        <v>1</v>
      </c>
      <c r="H17" s="39">
        <v>3.1750000000000003</v>
      </c>
    </row>
    <row r="18" spans="1:8" x14ac:dyDescent="0.25">
      <c r="A18" s="64" t="s">
        <v>56</v>
      </c>
      <c r="B18" s="19" t="s">
        <v>1</v>
      </c>
      <c r="C18" s="40">
        <v>1</v>
      </c>
      <c r="D18" s="40">
        <v>1</v>
      </c>
      <c r="E18" s="31">
        <v>1</v>
      </c>
      <c r="F18" s="40">
        <v>1</v>
      </c>
      <c r="G18" s="31">
        <v>1</v>
      </c>
      <c r="H18" s="41">
        <v>4</v>
      </c>
    </row>
    <row r="19" spans="1:8" x14ac:dyDescent="0.25">
      <c r="A19" s="64"/>
      <c r="B19" s="19" t="s">
        <v>2</v>
      </c>
      <c r="C19" s="21">
        <v>1</v>
      </c>
      <c r="D19" s="21">
        <v>1</v>
      </c>
      <c r="E19" s="31">
        <v>1</v>
      </c>
      <c r="F19" s="21">
        <v>1</v>
      </c>
      <c r="G19" s="31">
        <v>1</v>
      </c>
      <c r="H19" s="39">
        <v>2</v>
      </c>
    </row>
    <row r="20" spans="1:8" x14ac:dyDescent="0.25">
      <c r="A20" s="64"/>
      <c r="B20" s="19" t="s">
        <v>3</v>
      </c>
      <c r="C20" s="40">
        <v>1</v>
      </c>
      <c r="D20" s="40">
        <v>1</v>
      </c>
      <c r="E20" s="31">
        <v>1</v>
      </c>
      <c r="F20" s="40">
        <v>1</v>
      </c>
      <c r="G20" s="31">
        <v>1</v>
      </c>
      <c r="H20" s="41">
        <v>3</v>
      </c>
    </row>
    <row r="21" spans="1:8" x14ac:dyDescent="0.25">
      <c r="A21" s="64"/>
      <c r="B21" s="19" t="s">
        <v>4</v>
      </c>
      <c r="C21" s="21" t="s">
        <v>38</v>
      </c>
      <c r="D21" s="21" t="s">
        <v>38</v>
      </c>
      <c r="E21" s="31" t="s">
        <v>38</v>
      </c>
      <c r="F21" s="21" t="s">
        <v>38</v>
      </c>
      <c r="G21" s="31" t="s">
        <v>38</v>
      </c>
      <c r="H21" s="39" t="s">
        <v>38</v>
      </c>
    </row>
    <row r="22" spans="1:8" x14ac:dyDescent="0.25">
      <c r="A22" s="64"/>
      <c r="B22" s="19" t="s">
        <v>5</v>
      </c>
      <c r="C22" s="21">
        <v>1</v>
      </c>
      <c r="D22" s="21">
        <v>1</v>
      </c>
      <c r="E22" s="31">
        <v>1</v>
      </c>
      <c r="F22" s="21">
        <v>1</v>
      </c>
      <c r="G22" s="31">
        <v>1</v>
      </c>
      <c r="H22" s="39">
        <v>2</v>
      </c>
    </row>
    <row r="23" spans="1:8" x14ac:dyDescent="0.25">
      <c r="A23" s="69" t="s">
        <v>14</v>
      </c>
      <c r="B23" s="19" t="s">
        <v>1</v>
      </c>
      <c r="C23" s="21">
        <v>1</v>
      </c>
      <c r="D23" s="21">
        <v>1</v>
      </c>
      <c r="E23" s="31">
        <v>1</v>
      </c>
      <c r="F23" s="21">
        <v>1</v>
      </c>
      <c r="G23" s="31">
        <v>1</v>
      </c>
      <c r="H23" s="39">
        <v>4</v>
      </c>
    </row>
    <row r="24" spans="1:8" x14ac:dyDescent="0.25">
      <c r="A24" s="69"/>
      <c r="B24" s="19" t="s">
        <v>2</v>
      </c>
      <c r="C24" s="21">
        <v>2</v>
      </c>
      <c r="D24" s="21">
        <v>2</v>
      </c>
      <c r="E24" s="31">
        <v>1</v>
      </c>
      <c r="F24" s="21">
        <v>2</v>
      </c>
      <c r="G24" s="31">
        <v>1</v>
      </c>
      <c r="H24" s="39">
        <v>4</v>
      </c>
    </row>
    <row r="25" spans="1:8" x14ac:dyDescent="0.25">
      <c r="A25" s="69"/>
      <c r="B25" s="19" t="s">
        <v>3</v>
      </c>
      <c r="C25" s="40">
        <v>1</v>
      </c>
      <c r="D25" s="40">
        <v>1</v>
      </c>
      <c r="E25" s="31">
        <v>1</v>
      </c>
      <c r="F25" s="40">
        <v>1</v>
      </c>
      <c r="G25" s="31">
        <v>1</v>
      </c>
      <c r="H25" s="41">
        <v>4</v>
      </c>
    </row>
    <row r="26" spans="1:8" x14ac:dyDescent="0.25">
      <c r="A26" s="69"/>
      <c r="B26" s="19" t="s">
        <v>4</v>
      </c>
      <c r="C26" s="21">
        <v>5</v>
      </c>
      <c r="D26" s="21">
        <v>5</v>
      </c>
      <c r="E26" s="31">
        <v>1</v>
      </c>
      <c r="F26" s="21">
        <v>5</v>
      </c>
      <c r="G26" s="31">
        <v>1</v>
      </c>
      <c r="H26" s="39">
        <v>3.6</v>
      </c>
    </row>
    <row r="27" spans="1:8" x14ac:dyDescent="0.25">
      <c r="A27" s="69"/>
      <c r="B27" s="19" t="s">
        <v>5</v>
      </c>
      <c r="C27" s="21">
        <v>1</v>
      </c>
      <c r="D27" s="21">
        <v>1</v>
      </c>
      <c r="E27" s="31">
        <v>1</v>
      </c>
      <c r="F27" s="21">
        <v>1</v>
      </c>
      <c r="G27" s="31">
        <v>1</v>
      </c>
      <c r="H27" s="39">
        <v>2</v>
      </c>
    </row>
    <row r="28" spans="1:8" x14ac:dyDescent="0.25">
      <c r="A28" s="69" t="s">
        <v>15</v>
      </c>
      <c r="B28" s="19" t="s">
        <v>1</v>
      </c>
      <c r="C28" s="21">
        <v>3</v>
      </c>
      <c r="D28" s="21">
        <v>3</v>
      </c>
      <c r="E28" s="31">
        <v>1</v>
      </c>
      <c r="F28" s="21">
        <v>3</v>
      </c>
      <c r="G28" s="31">
        <v>1</v>
      </c>
      <c r="H28" s="39">
        <v>3.1</v>
      </c>
    </row>
    <row r="29" spans="1:8" x14ac:dyDescent="0.25">
      <c r="A29" s="69"/>
      <c r="B29" s="19" t="s">
        <v>2</v>
      </c>
      <c r="C29" s="21">
        <v>5</v>
      </c>
      <c r="D29" s="21">
        <v>5</v>
      </c>
      <c r="E29" s="31">
        <v>1</v>
      </c>
      <c r="F29" s="21">
        <v>5</v>
      </c>
      <c r="G29" s="31">
        <v>1</v>
      </c>
      <c r="H29" s="39">
        <v>3.8</v>
      </c>
    </row>
    <row r="30" spans="1:8" x14ac:dyDescent="0.25">
      <c r="A30" s="69"/>
      <c r="B30" s="19" t="s">
        <v>3</v>
      </c>
      <c r="C30" s="21">
        <v>4</v>
      </c>
      <c r="D30" s="21">
        <v>3</v>
      </c>
      <c r="E30" s="31">
        <v>0.75</v>
      </c>
      <c r="F30" s="21">
        <v>2</v>
      </c>
      <c r="G30" s="31">
        <v>0.5</v>
      </c>
      <c r="H30" s="39">
        <v>2</v>
      </c>
    </row>
    <row r="31" spans="1:8" x14ac:dyDescent="0.25">
      <c r="A31" s="69"/>
      <c r="B31" s="19" t="s">
        <v>4</v>
      </c>
      <c r="C31" s="21">
        <v>2</v>
      </c>
      <c r="D31" s="21">
        <v>2</v>
      </c>
      <c r="E31" s="31">
        <v>1</v>
      </c>
      <c r="F31" s="21">
        <v>1</v>
      </c>
      <c r="G31" s="31">
        <v>0.5</v>
      </c>
      <c r="H31" s="39">
        <v>1.8500000000000003</v>
      </c>
    </row>
    <row r="32" spans="1:8" x14ac:dyDescent="0.25">
      <c r="A32" s="69"/>
      <c r="B32" s="19" t="s">
        <v>5</v>
      </c>
      <c r="C32" s="21">
        <v>1</v>
      </c>
      <c r="D32" s="21">
        <v>1</v>
      </c>
      <c r="E32" s="31">
        <v>1</v>
      </c>
      <c r="F32" s="21">
        <v>1</v>
      </c>
      <c r="G32" s="31">
        <v>1</v>
      </c>
      <c r="H32" s="39">
        <v>3</v>
      </c>
    </row>
    <row r="33" spans="1:8" x14ac:dyDescent="0.25">
      <c r="A33" s="69" t="s">
        <v>16</v>
      </c>
      <c r="B33" s="19" t="s">
        <v>1</v>
      </c>
      <c r="C33" s="21">
        <v>36</v>
      </c>
      <c r="D33" s="21">
        <v>32</v>
      </c>
      <c r="E33" s="31">
        <v>0.88888888888888884</v>
      </c>
      <c r="F33" s="21">
        <v>23</v>
      </c>
      <c r="G33" s="31">
        <v>0.63888888888888884</v>
      </c>
      <c r="H33" s="39">
        <v>2.5218750000000001</v>
      </c>
    </row>
    <row r="34" spans="1:8" x14ac:dyDescent="0.25">
      <c r="A34" s="69"/>
      <c r="B34" s="19" t="s">
        <v>2</v>
      </c>
      <c r="C34" s="21">
        <v>36</v>
      </c>
      <c r="D34" s="21">
        <v>28</v>
      </c>
      <c r="E34" s="31">
        <v>0.77777777777777779</v>
      </c>
      <c r="F34" s="21">
        <v>21</v>
      </c>
      <c r="G34" s="31">
        <v>0.58333333333333337</v>
      </c>
      <c r="H34" s="39">
        <v>2.5925925925925926</v>
      </c>
    </row>
    <row r="35" spans="1:8" x14ac:dyDescent="0.25">
      <c r="A35" s="69"/>
      <c r="B35" s="19" t="s">
        <v>3</v>
      </c>
      <c r="C35" s="21">
        <v>41</v>
      </c>
      <c r="D35" s="21">
        <v>32</v>
      </c>
      <c r="E35" s="31">
        <v>0.78048780487804881</v>
      </c>
      <c r="F35" s="21">
        <v>26</v>
      </c>
      <c r="G35" s="31">
        <v>0.63414634146341464</v>
      </c>
      <c r="H35" s="39">
        <v>2.90625</v>
      </c>
    </row>
    <row r="36" spans="1:8" x14ac:dyDescent="0.25">
      <c r="A36" s="69"/>
      <c r="B36" s="19" t="s">
        <v>4</v>
      </c>
      <c r="C36" s="21">
        <v>22</v>
      </c>
      <c r="D36" s="21">
        <v>18</v>
      </c>
      <c r="E36" s="31">
        <v>0.81818181818181823</v>
      </c>
      <c r="F36" s="21">
        <v>17</v>
      </c>
      <c r="G36" s="31">
        <v>0.77272727272727271</v>
      </c>
      <c r="H36" s="39">
        <v>2.9833333333333334</v>
      </c>
    </row>
    <row r="37" spans="1:8" x14ac:dyDescent="0.25">
      <c r="A37" s="69"/>
      <c r="B37" s="19" t="s">
        <v>5</v>
      </c>
      <c r="C37" s="21">
        <v>19</v>
      </c>
      <c r="D37" s="21">
        <v>16</v>
      </c>
      <c r="E37" s="31">
        <v>0.84210526315789469</v>
      </c>
      <c r="F37" s="21">
        <v>12</v>
      </c>
      <c r="G37" s="31">
        <v>0.63157894736842102</v>
      </c>
      <c r="H37" s="39">
        <v>2.4250000000000003</v>
      </c>
    </row>
    <row r="38" spans="1:8" x14ac:dyDescent="0.25">
      <c r="A38" s="69" t="s">
        <v>17</v>
      </c>
      <c r="B38" s="19" t="s">
        <v>1</v>
      </c>
      <c r="C38" s="21" t="s">
        <v>38</v>
      </c>
      <c r="D38" s="21" t="s">
        <v>38</v>
      </c>
      <c r="E38" s="31" t="s">
        <v>38</v>
      </c>
      <c r="F38" s="21" t="s">
        <v>38</v>
      </c>
      <c r="G38" s="31" t="s">
        <v>38</v>
      </c>
      <c r="H38" s="39" t="s">
        <v>38</v>
      </c>
    </row>
    <row r="39" spans="1:8" x14ac:dyDescent="0.25">
      <c r="A39" s="69"/>
      <c r="B39" s="19" t="s">
        <v>2</v>
      </c>
      <c r="C39" s="21">
        <v>1</v>
      </c>
      <c r="D39" s="21">
        <v>1</v>
      </c>
      <c r="E39" s="31">
        <v>1</v>
      </c>
      <c r="F39" s="21">
        <v>1</v>
      </c>
      <c r="G39" s="31">
        <v>1</v>
      </c>
      <c r="H39" s="39">
        <v>4</v>
      </c>
    </row>
    <row r="40" spans="1:8" x14ac:dyDescent="0.25">
      <c r="A40" s="69"/>
      <c r="B40" s="19" t="s">
        <v>3</v>
      </c>
      <c r="C40" s="21" t="s">
        <v>38</v>
      </c>
      <c r="D40" s="21" t="s">
        <v>38</v>
      </c>
      <c r="E40" s="31" t="s">
        <v>38</v>
      </c>
      <c r="F40" s="21" t="s">
        <v>38</v>
      </c>
      <c r="G40" s="31" t="s">
        <v>38</v>
      </c>
      <c r="H40" s="39" t="s">
        <v>38</v>
      </c>
    </row>
    <row r="41" spans="1:8" x14ac:dyDescent="0.25">
      <c r="A41" s="69"/>
      <c r="B41" s="19" t="s">
        <v>4</v>
      </c>
      <c r="C41" s="21" t="s">
        <v>38</v>
      </c>
      <c r="D41" s="21" t="s">
        <v>38</v>
      </c>
      <c r="E41" s="31" t="s">
        <v>38</v>
      </c>
      <c r="F41" s="21" t="s">
        <v>38</v>
      </c>
      <c r="G41" s="31" t="s">
        <v>38</v>
      </c>
      <c r="H41" s="39" t="s">
        <v>38</v>
      </c>
    </row>
    <row r="42" spans="1:8" x14ac:dyDescent="0.25">
      <c r="A42" s="69"/>
      <c r="B42" s="19" t="s">
        <v>5</v>
      </c>
      <c r="C42" s="21" t="s">
        <v>38</v>
      </c>
      <c r="D42" s="21" t="s">
        <v>38</v>
      </c>
      <c r="E42" s="31" t="s">
        <v>38</v>
      </c>
      <c r="F42" s="21" t="s">
        <v>38</v>
      </c>
      <c r="G42" s="31" t="s">
        <v>38</v>
      </c>
      <c r="H42" s="39" t="s">
        <v>38</v>
      </c>
    </row>
    <row r="43" spans="1:8" x14ac:dyDescent="0.25">
      <c r="A43" s="64" t="s">
        <v>57</v>
      </c>
      <c r="B43" s="19" t="s">
        <v>1</v>
      </c>
      <c r="C43" s="21">
        <v>75</v>
      </c>
      <c r="D43" s="21">
        <v>67</v>
      </c>
      <c r="E43" s="31">
        <v>0.89333333333333331</v>
      </c>
      <c r="F43" s="21">
        <v>63</v>
      </c>
      <c r="G43" s="31">
        <v>0.84</v>
      </c>
      <c r="H43" s="39">
        <v>3.4075757575757577</v>
      </c>
    </row>
    <row r="44" spans="1:8" x14ac:dyDescent="0.25">
      <c r="A44" s="64"/>
      <c r="B44" s="19" t="s">
        <v>2</v>
      </c>
      <c r="C44" s="21">
        <v>76</v>
      </c>
      <c r="D44" s="21">
        <v>62</v>
      </c>
      <c r="E44" s="31">
        <v>0.81578947368421051</v>
      </c>
      <c r="F44" s="21">
        <v>55</v>
      </c>
      <c r="G44" s="31">
        <v>0.72368421052631582</v>
      </c>
      <c r="H44" s="39">
        <v>3.1774193548387095</v>
      </c>
    </row>
    <row r="45" spans="1:8" x14ac:dyDescent="0.25">
      <c r="A45" s="64"/>
      <c r="B45" s="19" t="s">
        <v>3</v>
      </c>
      <c r="C45" s="21">
        <v>55</v>
      </c>
      <c r="D45" s="21">
        <v>51</v>
      </c>
      <c r="E45" s="31">
        <v>0.92727272727272725</v>
      </c>
      <c r="F45" s="21">
        <v>43</v>
      </c>
      <c r="G45" s="31">
        <v>0.78181818181818186</v>
      </c>
      <c r="H45" s="39">
        <v>3.0392156862745097</v>
      </c>
    </row>
    <row r="46" spans="1:8" x14ac:dyDescent="0.25">
      <c r="A46" s="64"/>
      <c r="B46" s="19" t="s">
        <v>4</v>
      </c>
      <c r="C46" s="21">
        <v>60</v>
      </c>
      <c r="D46" s="21">
        <v>51</v>
      </c>
      <c r="E46" s="31">
        <v>0.85</v>
      </c>
      <c r="F46" s="21">
        <v>47</v>
      </c>
      <c r="G46" s="31">
        <v>0.78333333333333333</v>
      </c>
      <c r="H46" s="39">
        <v>3.2549019607843137</v>
      </c>
    </row>
    <row r="47" spans="1:8" x14ac:dyDescent="0.25">
      <c r="A47" s="64"/>
      <c r="B47" s="19" t="s">
        <v>5</v>
      </c>
      <c r="C47" s="21">
        <v>69</v>
      </c>
      <c r="D47" s="21">
        <v>61</v>
      </c>
      <c r="E47" s="31">
        <v>0.88405797101449279</v>
      </c>
      <c r="F47" s="21">
        <v>51</v>
      </c>
      <c r="G47" s="31">
        <v>0.73913043478260865</v>
      </c>
      <c r="H47" s="39">
        <v>2.8426229508196719</v>
      </c>
    </row>
    <row r="48" spans="1:8" x14ac:dyDescent="0.25">
      <c r="A48" s="64" t="s">
        <v>58</v>
      </c>
      <c r="B48" s="19" t="s">
        <v>1</v>
      </c>
      <c r="C48" s="21">
        <v>11</v>
      </c>
      <c r="D48" s="21">
        <v>7</v>
      </c>
      <c r="E48" s="31">
        <v>0.63636363636363635</v>
      </c>
      <c r="F48" s="21">
        <v>4</v>
      </c>
      <c r="G48" s="31">
        <v>0.36363636363636365</v>
      </c>
      <c r="H48" s="39">
        <v>2.1857142857142855</v>
      </c>
    </row>
    <row r="49" spans="1:8" x14ac:dyDescent="0.25">
      <c r="A49" s="64"/>
      <c r="B49" s="19" t="s">
        <v>2</v>
      </c>
      <c r="C49" s="21">
        <v>15</v>
      </c>
      <c r="D49" s="21">
        <v>14</v>
      </c>
      <c r="E49" s="31">
        <v>0.93333333333333335</v>
      </c>
      <c r="F49" s="21">
        <v>10</v>
      </c>
      <c r="G49" s="31">
        <v>0.66666666666666663</v>
      </c>
      <c r="H49" s="39">
        <v>2.9285714285714284</v>
      </c>
    </row>
    <row r="50" spans="1:8" x14ac:dyDescent="0.25">
      <c r="A50" s="64"/>
      <c r="B50" s="19" t="s">
        <v>3</v>
      </c>
      <c r="C50" s="21">
        <v>4</v>
      </c>
      <c r="D50" s="21">
        <v>2</v>
      </c>
      <c r="E50" s="31">
        <v>0.5</v>
      </c>
      <c r="F50" s="21">
        <v>2</v>
      </c>
      <c r="G50" s="31">
        <v>0.5</v>
      </c>
      <c r="H50" s="39">
        <v>3.5</v>
      </c>
    </row>
    <row r="51" spans="1:8" x14ac:dyDescent="0.25">
      <c r="A51" s="64"/>
      <c r="B51" s="19" t="s">
        <v>4</v>
      </c>
      <c r="C51" s="21">
        <v>9</v>
      </c>
      <c r="D51" s="21">
        <v>8</v>
      </c>
      <c r="E51" s="31">
        <v>0.88888888888888884</v>
      </c>
      <c r="F51" s="21">
        <v>7</v>
      </c>
      <c r="G51" s="31">
        <v>0.77777777777777779</v>
      </c>
      <c r="H51" s="39">
        <v>2.8000000000000003</v>
      </c>
    </row>
    <row r="52" spans="1:8" x14ac:dyDescent="0.25">
      <c r="A52" s="64"/>
      <c r="B52" s="19" t="s">
        <v>5</v>
      </c>
      <c r="C52" s="21">
        <v>7</v>
      </c>
      <c r="D52" s="21">
        <v>7</v>
      </c>
      <c r="E52" s="31">
        <v>1</v>
      </c>
      <c r="F52" s="21">
        <v>6</v>
      </c>
      <c r="G52" s="31">
        <v>0.8571428571428571</v>
      </c>
      <c r="H52" s="39">
        <v>3.1</v>
      </c>
    </row>
    <row r="53" spans="1:8" x14ac:dyDescent="0.25">
      <c r="A53" s="64" t="s">
        <v>59</v>
      </c>
      <c r="B53" s="19" t="s">
        <v>1</v>
      </c>
      <c r="C53" s="21" t="s">
        <v>38</v>
      </c>
      <c r="D53" s="21" t="s">
        <v>38</v>
      </c>
      <c r="E53" s="31" t="s">
        <v>38</v>
      </c>
      <c r="F53" s="21" t="s">
        <v>38</v>
      </c>
      <c r="G53" s="31" t="s">
        <v>38</v>
      </c>
      <c r="H53" s="39" t="s">
        <v>38</v>
      </c>
    </row>
    <row r="54" spans="1:8" x14ac:dyDescent="0.25">
      <c r="A54" s="64"/>
      <c r="B54" s="19" t="s">
        <v>2</v>
      </c>
      <c r="C54" s="21">
        <v>4</v>
      </c>
      <c r="D54" s="21">
        <v>2</v>
      </c>
      <c r="E54" s="31">
        <v>0.5</v>
      </c>
      <c r="F54" s="21">
        <v>2</v>
      </c>
      <c r="G54" s="31">
        <v>0.5</v>
      </c>
      <c r="H54" s="39">
        <v>4</v>
      </c>
    </row>
    <row r="55" spans="1:8" x14ac:dyDescent="0.25">
      <c r="A55" s="64"/>
      <c r="B55" s="19" t="s">
        <v>3</v>
      </c>
      <c r="C55" s="21">
        <v>2</v>
      </c>
      <c r="D55" s="21">
        <v>2</v>
      </c>
      <c r="E55" s="31">
        <v>1</v>
      </c>
      <c r="F55" s="21">
        <v>1</v>
      </c>
      <c r="G55" s="31">
        <v>0.5</v>
      </c>
      <c r="H55" s="39">
        <v>2</v>
      </c>
    </row>
    <row r="56" spans="1:8" x14ac:dyDescent="0.25">
      <c r="A56" s="64"/>
      <c r="B56" s="19" t="s">
        <v>4</v>
      </c>
      <c r="C56" s="21">
        <v>1</v>
      </c>
      <c r="D56" s="21">
        <v>1</v>
      </c>
      <c r="E56" s="31">
        <v>1</v>
      </c>
      <c r="F56" s="21">
        <v>1</v>
      </c>
      <c r="G56" s="31">
        <v>1</v>
      </c>
      <c r="H56" s="39">
        <v>3</v>
      </c>
    </row>
    <row r="57" spans="1:8" x14ac:dyDescent="0.25">
      <c r="A57" s="64"/>
      <c r="B57" s="19" t="s">
        <v>5</v>
      </c>
      <c r="C57" s="21">
        <v>2</v>
      </c>
      <c r="D57" s="21">
        <v>0</v>
      </c>
      <c r="E57" s="31">
        <v>0</v>
      </c>
      <c r="F57" s="21">
        <v>0</v>
      </c>
      <c r="G57" s="31">
        <v>0</v>
      </c>
      <c r="H57" s="39" t="s">
        <v>38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7" sqref="A1:XFD7"/>
    </sheetView>
  </sheetViews>
  <sheetFormatPr defaultRowHeight="15" x14ac:dyDescent="0.25"/>
  <cols>
    <col min="1" max="1" width="23.28515625" customWidth="1"/>
  </cols>
  <sheetData>
    <row r="1" spans="1:6" x14ac:dyDescent="0.25">
      <c r="A1" s="73" t="s">
        <v>41</v>
      </c>
      <c r="B1" s="74"/>
      <c r="C1" s="74"/>
      <c r="D1" s="74"/>
      <c r="E1" s="74"/>
      <c r="F1" s="74"/>
    </row>
    <row r="2" spans="1:6" x14ac:dyDescent="0.25">
      <c r="A2" s="75" t="s">
        <v>83</v>
      </c>
      <c r="B2" s="63" t="s">
        <v>84</v>
      </c>
      <c r="C2" s="63"/>
      <c r="D2" s="63"/>
      <c r="E2" s="63"/>
      <c r="F2" s="63"/>
    </row>
    <row r="3" spans="1:6" x14ac:dyDescent="0.25">
      <c r="A3" s="75"/>
      <c r="B3" s="48" t="s">
        <v>71</v>
      </c>
      <c r="C3" s="48" t="s">
        <v>72</v>
      </c>
      <c r="D3" s="48" t="s">
        <v>73</v>
      </c>
      <c r="E3" s="48" t="s">
        <v>74</v>
      </c>
      <c r="F3" s="48" t="s">
        <v>75</v>
      </c>
    </row>
    <row r="4" spans="1:6" x14ac:dyDescent="0.25">
      <c r="A4" s="52" t="s">
        <v>70</v>
      </c>
      <c r="B4" s="5">
        <v>1</v>
      </c>
      <c r="C4" s="5">
        <v>6</v>
      </c>
      <c r="D4" s="5">
        <v>5</v>
      </c>
      <c r="E4" s="5">
        <v>5</v>
      </c>
      <c r="F4" s="5">
        <v>0</v>
      </c>
    </row>
    <row r="5" spans="1:6" x14ac:dyDescent="0.25">
      <c r="A5" s="52" t="s">
        <v>76</v>
      </c>
      <c r="B5" s="5">
        <v>3</v>
      </c>
      <c r="C5" s="5">
        <v>6</v>
      </c>
      <c r="D5" s="5">
        <v>6</v>
      </c>
      <c r="E5" s="5">
        <v>2</v>
      </c>
      <c r="F5" s="5">
        <v>10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51" customWidth="1"/>
    <col min="2" max="11" width="11.7109375" style="27" customWidth="1"/>
  </cols>
  <sheetData>
    <row r="1" spans="1:11" ht="45" x14ac:dyDescent="0.25">
      <c r="A1" s="49" t="s">
        <v>36</v>
      </c>
      <c r="B1" s="28" t="s">
        <v>60</v>
      </c>
      <c r="C1" s="28" t="s">
        <v>61</v>
      </c>
      <c r="D1" s="28" t="s">
        <v>62</v>
      </c>
      <c r="E1" s="28" t="s">
        <v>63</v>
      </c>
      <c r="F1" s="28" t="s">
        <v>64</v>
      </c>
      <c r="G1" s="28" t="s">
        <v>65</v>
      </c>
      <c r="H1" s="28" t="s">
        <v>66</v>
      </c>
      <c r="I1" s="28" t="s">
        <v>67</v>
      </c>
      <c r="J1" s="28" t="s">
        <v>68</v>
      </c>
      <c r="K1" s="28" t="s">
        <v>69</v>
      </c>
    </row>
    <row r="2" spans="1:11" x14ac:dyDescent="0.25">
      <c r="A2" s="50" t="s">
        <v>1</v>
      </c>
      <c r="B2" s="42">
        <v>6</v>
      </c>
      <c r="C2" s="43">
        <v>937.99994399999991</v>
      </c>
      <c r="D2" s="44">
        <v>481.51947843942503</v>
      </c>
      <c r="E2" s="43">
        <v>31.266664800000001</v>
      </c>
      <c r="F2" s="43">
        <v>1.948</v>
      </c>
      <c r="G2" s="45">
        <v>1.282</v>
      </c>
      <c r="H2" s="44">
        <v>16.050649281314168</v>
      </c>
      <c r="I2" s="42">
        <v>161</v>
      </c>
      <c r="J2" s="42">
        <v>156</v>
      </c>
      <c r="K2" s="46">
        <v>1.0320512820512822</v>
      </c>
    </row>
    <row r="3" spans="1:11" x14ac:dyDescent="0.25">
      <c r="A3" s="50" t="s">
        <v>2</v>
      </c>
      <c r="B3" s="42">
        <v>7</v>
      </c>
      <c r="C3" s="43">
        <v>799.999956</v>
      </c>
      <c r="D3" s="44">
        <v>387.40917966101694</v>
      </c>
      <c r="E3" s="43">
        <v>26.666665200000001</v>
      </c>
      <c r="F3" s="43">
        <v>2.0649999999999999</v>
      </c>
      <c r="G3" s="45">
        <v>1.2989999999999999</v>
      </c>
      <c r="H3" s="44">
        <v>12.913639322033898</v>
      </c>
      <c r="I3" s="42">
        <v>150</v>
      </c>
      <c r="J3" s="42">
        <v>182</v>
      </c>
      <c r="K3" s="46">
        <v>0.82417582417582413</v>
      </c>
    </row>
    <row r="4" spans="1:11" x14ac:dyDescent="0.25">
      <c r="A4" s="50" t="s">
        <v>3</v>
      </c>
      <c r="B4" s="42">
        <v>6</v>
      </c>
      <c r="C4" s="43">
        <v>728.49992999999995</v>
      </c>
      <c r="D4" s="44">
        <v>390.61658445040212</v>
      </c>
      <c r="E4" s="43">
        <v>24.283331</v>
      </c>
      <c r="F4" s="43">
        <v>1.865</v>
      </c>
      <c r="G4" s="45">
        <v>1.0659999999999998</v>
      </c>
      <c r="H4" s="44">
        <v>13.020552815013405</v>
      </c>
      <c r="I4" s="42">
        <v>127</v>
      </c>
      <c r="J4" s="42">
        <v>156</v>
      </c>
      <c r="K4" s="46">
        <v>0.8141025641025641</v>
      </c>
    </row>
    <row r="5" spans="1:11" x14ac:dyDescent="0.25">
      <c r="A5" s="50" t="s">
        <v>4</v>
      </c>
      <c r="B5" s="42">
        <v>6</v>
      </c>
      <c r="C5" s="45">
        <v>646.19999999999993</v>
      </c>
      <c r="D5" s="47">
        <v>346.20948298955261</v>
      </c>
      <c r="E5" s="45">
        <v>21.539999999999996</v>
      </c>
      <c r="F5" s="45">
        <v>1.8664999999999998</v>
      </c>
      <c r="G5" s="45">
        <v>1.1999</v>
      </c>
      <c r="H5" s="47">
        <v>11.540316099651754</v>
      </c>
      <c r="I5" s="42">
        <v>116</v>
      </c>
      <c r="J5" s="42">
        <v>156</v>
      </c>
      <c r="K5" s="46">
        <v>0.74358974358974361</v>
      </c>
    </row>
    <row r="6" spans="1:11" x14ac:dyDescent="0.25">
      <c r="A6" s="50" t="s">
        <v>5</v>
      </c>
      <c r="B6" s="42">
        <v>6</v>
      </c>
      <c r="C6" s="43">
        <v>623.14274999999998</v>
      </c>
      <c r="D6" s="44">
        <v>333.856281810876</v>
      </c>
      <c r="E6" s="43">
        <v>20.771425000000001</v>
      </c>
      <c r="F6" s="43">
        <v>1.8664999999999998</v>
      </c>
      <c r="G6" s="45">
        <v>0.86659999999999981</v>
      </c>
      <c r="H6" s="44">
        <v>11.128542727029201</v>
      </c>
      <c r="I6" s="42">
        <v>107</v>
      </c>
      <c r="J6" s="42">
        <v>180</v>
      </c>
      <c r="K6" s="46">
        <v>0.59444444444444444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2017-09-26T21:45:19Z</cp:lastPrinted>
  <dcterms:created xsi:type="dcterms:W3CDTF">2017-09-01T23:41:32Z</dcterms:created>
  <dcterms:modified xsi:type="dcterms:W3CDTF">2018-01-29T17:46:07Z</dcterms:modified>
</cp:coreProperties>
</file>